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5" yWindow="255" windowWidth="14955" windowHeight="6645" tabRatio="867"/>
  </bookViews>
  <sheets>
    <sheet name="設計書" sheetId="14" r:id="rId1"/>
    <sheet name="低圧用部品" sheetId="11" r:id="rId2"/>
    <sheet name="高圧用部品" sheetId="13" r:id="rId3"/>
  </sheets>
  <definedNames>
    <definedName name="_xlnm.Print_Area" localSheetId="2">高圧用部品!$A$1:$H$71</definedName>
    <definedName name="_xlnm.Print_Area" localSheetId="0">設計書!$A$1:$J$31</definedName>
    <definedName name="_xlnm.Print_Area" localSheetId="1">低圧用部品!$A$1:$H$54</definedName>
  </definedNames>
  <calcPr calcId="145621"/>
</workbook>
</file>

<file path=xl/calcChain.xml><?xml version="1.0" encoding="utf-8"?>
<calcChain xmlns="http://schemas.openxmlformats.org/spreadsheetml/2006/main">
  <c r="I23" i="14" l="1"/>
  <c r="I22" i="14"/>
  <c r="I20" i="14"/>
  <c r="I14" i="14" l="1"/>
  <c r="I13" i="14"/>
  <c r="I11" i="14"/>
  <c r="C69" i="13" l="1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H69" i="13" l="1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71" i="13" l="1"/>
  <c r="G21" i="14" s="1"/>
  <c r="I21" i="14" s="1"/>
  <c r="I24" i="14" s="1"/>
  <c r="H54" i="11"/>
  <c r="G12" i="14" s="1"/>
  <c r="I12" i="14" s="1"/>
  <c r="I15" i="14" s="1"/>
  <c r="I31" i="14" l="1"/>
  <c r="F4" i="14" s="1"/>
  <c r="F5" i="14" s="1"/>
</calcChain>
</file>

<file path=xl/sharedStrings.xml><?xml version="1.0" encoding="utf-8"?>
<sst xmlns="http://schemas.openxmlformats.org/spreadsheetml/2006/main" count="401" uniqueCount="221">
  <si>
    <t>数量</t>
    <rPh sb="0" eb="2">
      <t>スウリョウ</t>
    </rPh>
    <phoneticPr fontId="2"/>
  </si>
  <si>
    <t>単位</t>
    <rPh sb="0" eb="2">
      <t>タンイ</t>
    </rPh>
    <phoneticPr fontId="2"/>
  </si>
  <si>
    <t>式</t>
    <rPh sb="0" eb="1">
      <t>シキ</t>
    </rPh>
    <phoneticPr fontId="2"/>
  </si>
  <si>
    <t>品　　　　名</t>
    <rPh sb="0" eb="1">
      <t>ヒン</t>
    </rPh>
    <rPh sb="5" eb="6">
      <t>メイ</t>
    </rPh>
    <phoneticPr fontId="2"/>
  </si>
  <si>
    <t>品　　　番</t>
    <rPh sb="0" eb="1">
      <t>ヒン</t>
    </rPh>
    <rPh sb="4" eb="5">
      <t>バン</t>
    </rPh>
    <phoneticPr fontId="2"/>
  </si>
  <si>
    <t>単価</t>
    <rPh sb="0" eb="2">
      <t>タンカ</t>
    </rPh>
    <phoneticPr fontId="2"/>
  </si>
  <si>
    <t>金　額</t>
    <rPh sb="0" eb="1">
      <t>キン</t>
    </rPh>
    <rPh sb="2" eb="3">
      <t>ガク</t>
    </rPh>
    <phoneticPr fontId="2"/>
  </si>
  <si>
    <t>個</t>
    <rPh sb="0" eb="1">
      <t>コ</t>
    </rPh>
    <phoneticPr fontId="2"/>
  </si>
  <si>
    <t>1段ｼﾘﾝﾀﾞｰﾍｯﾄﾞP/K</t>
    <rPh sb="1" eb="2">
      <t>ダン</t>
    </rPh>
    <phoneticPr fontId="2"/>
  </si>
  <si>
    <t>1段吸込弁組立</t>
    <rPh sb="1" eb="2">
      <t>ダン</t>
    </rPh>
    <rPh sb="2" eb="3">
      <t>ス</t>
    </rPh>
    <rPh sb="3" eb="4">
      <t>コミ</t>
    </rPh>
    <rPh sb="4" eb="5">
      <t>ベン</t>
    </rPh>
    <rPh sb="5" eb="7">
      <t>クミタテ</t>
    </rPh>
    <phoneticPr fontId="2"/>
  </si>
  <si>
    <t>2段吸込弁組立</t>
    <rPh sb="1" eb="2">
      <t>ダン</t>
    </rPh>
    <rPh sb="2" eb="3">
      <t>ス</t>
    </rPh>
    <rPh sb="3" eb="4">
      <t>コミ</t>
    </rPh>
    <rPh sb="4" eb="5">
      <t>ベン</t>
    </rPh>
    <rPh sb="5" eb="7">
      <t>クミタテ</t>
    </rPh>
    <phoneticPr fontId="2"/>
  </si>
  <si>
    <t>2段吐出弁組立</t>
    <rPh sb="1" eb="2">
      <t>ダン</t>
    </rPh>
    <rPh sb="2" eb="4">
      <t>ハキダ</t>
    </rPh>
    <rPh sb="4" eb="5">
      <t>ベン</t>
    </rPh>
    <rPh sb="5" eb="7">
      <t>クミタテ</t>
    </rPh>
    <phoneticPr fontId="2"/>
  </si>
  <si>
    <t>1段吐出弁組立</t>
    <rPh sb="1" eb="2">
      <t>ダン</t>
    </rPh>
    <rPh sb="2" eb="4">
      <t>ハキダ</t>
    </rPh>
    <rPh sb="4" eb="5">
      <t>ベン</t>
    </rPh>
    <rPh sb="5" eb="7">
      <t>クミタテ</t>
    </rPh>
    <phoneticPr fontId="2"/>
  </si>
  <si>
    <t>2段Oﾘﾝｸﾞ</t>
    <rPh sb="1" eb="2">
      <t>ダン</t>
    </rPh>
    <phoneticPr fontId="2"/>
  </si>
  <si>
    <t>2段ﾋﾟｽﾄﾝﾘﾝｸﾞ</t>
    <rPh sb="1" eb="2">
      <t>ダン</t>
    </rPh>
    <phoneticPr fontId="2"/>
  </si>
  <si>
    <t>大端ﾒﾀﾙ</t>
    <rPh sb="0" eb="1">
      <t>ダイ</t>
    </rPh>
    <rPh sb="1" eb="2">
      <t>タン</t>
    </rPh>
    <phoneticPr fontId="2"/>
  </si>
  <si>
    <t>軸受箱P/K</t>
    <rPh sb="0" eb="2">
      <t>ジクウケ</t>
    </rPh>
    <rPh sb="2" eb="3">
      <t>ハコ</t>
    </rPh>
    <phoneticPr fontId="2"/>
  </si>
  <si>
    <t>ｻｲﾄﾞｶﾊﾞｰP/K</t>
    <phoneticPr fontId="2"/>
  </si>
  <si>
    <t>逆止弁弁体</t>
    <rPh sb="0" eb="3">
      <t>ギャクシベン</t>
    </rPh>
    <rPh sb="3" eb="5">
      <t>ベンタイ</t>
    </rPh>
    <phoneticPr fontId="2"/>
  </si>
  <si>
    <t>SLR-SAO-H3-P46</t>
    <phoneticPr fontId="2"/>
  </si>
  <si>
    <t>SLR-SAO-H3-P10</t>
    <phoneticPr fontId="2"/>
  </si>
  <si>
    <t>NBR-P46</t>
    <phoneticPr fontId="2"/>
  </si>
  <si>
    <t>NBR-P10</t>
    <phoneticPr fontId="2"/>
  </si>
  <si>
    <t>NBR-P24</t>
    <phoneticPr fontId="2"/>
  </si>
  <si>
    <t>CHP272015564U-43138</t>
    <phoneticPr fontId="2"/>
  </si>
  <si>
    <t>1段吸込ﾌﾗﾝｼﾞP/K</t>
    <rPh sb="1" eb="2">
      <t>ダン</t>
    </rPh>
    <rPh sb="2" eb="3">
      <t>ス</t>
    </rPh>
    <rPh sb="3" eb="4">
      <t>コミ</t>
    </rPh>
    <phoneticPr fontId="2"/>
  </si>
  <si>
    <t>FLP106S90654U-43140</t>
    <phoneticPr fontId="2"/>
  </si>
  <si>
    <t>2段吐出ﾌﾗﾝｼﾞP/K</t>
    <rPh sb="1" eb="2">
      <t>ダン</t>
    </rPh>
    <rPh sb="2" eb="4">
      <t>ハキダ</t>
    </rPh>
    <phoneticPr fontId="2"/>
  </si>
  <si>
    <t>FHP408R20654U-40523</t>
    <phoneticPr fontId="2"/>
  </si>
  <si>
    <t>1段ｼﾘﾝﾀﾞｰP/K</t>
    <rPh sb="1" eb="2">
      <t>ダン</t>
    </rPh>
    <phoneticPr fontId="2"/>
  </si>
  <si>
    <t>VALSASRP95FUM40085</t>
    <phoneticPr fontId="2"/>
  </si>
  <si>
    <t>1段弁P/K</t>
    <rPh sb="1" eb="2">
      <t>ダン</t>
    </rPh>
    <rPh sb="2" eb="3">
      <t>ベン</t>
    </rPh>
    <phoneticPr fontId="2"/>
  </si>
  <si>
    <t>CPK1091031,04U-0305</t>
    <phoneticPr fontId="2"/>
  </si>
  <si>
    <t>1段Oﾘﾝｸﾞ</t>
    <rPh sb="1" eb="2">
      <t>ダン</t>
    </rPh>
    <phoneticPr fontId="2"/>
  </si>
  <si>
    <t>SR-G105</t>
    <phoneticPr fontId="2"/>
  </si>
  <si>
    <t>1段ﾀﾞｲﾔﾌﾗﾑ</t>
    <rPh sb="1" eb="2">
      <t>ダン</t>
    </rPh>
    <phoneticPr fontId="2"/>
  </si>
  <si>
    <t>VCHDIA57N5U-0261</t>
    <phoneticPr fontId="2"/>
  </si>
  <si>
    <t>SSP21C705U-0503</t>
    <phoneticPr fontId="2"/>
  </si>
  <si>
    <t>1段調整ﾘﾝｸﾞ</t>
    <rPh sb="1" eb="2">
      <t>ダン</t>
    </rPh>
    <rPh sb="2" eb="4">
      <t>チョウセイ</t>
    </rPh>
    <phoneticPr fontId="2"/>
  </si>
  <si>
    <t>4U-9622</t>
    <phoneticPr fontId="2"/>
  </si>
  <si>
    <t>NBR-P10A</t>
    <phoneticPr fontId="2"/>
  </si>
  <si>
    <t>1段ﾀｺｲﾙﾊﾞﾈ(ｽﾄﾚｰﾄﾀｲﾌﾟ)</t>
    <rPh sb="1" eb="2">
      <t>ダン</t>
    </rPh>
    <phoneticPr fontId="2"/>
  </si>
  <si>
    <t>2段ｼﾘﾝﾀﾞｰﾍｯﾄﾞP/K</t>
    <rPh sb="1" eb="2">
      <t>ダン</t>
    </rPh>
    <phoneticPr fontId="2"/>
  </si>
  <si>
    <t>CHP200H15564U-43144</t>
    <phoneticPr fontId="2"/>
  </si>
  <si>
    <t>2段吸込ﾌﾗﾝｼﾞP/K</t>
    <rPh sb="1" eb="2">
      <t>ダン</t>
    </rPh>
    <rPh sb="2" eb="4">
      <t>スイコ</t>
    </rPh>
    <phoneticPr fontId="2"/>
  </si>
  <si>
    <t>2段排出ﾌﾗﾝｼﾞP/K</t>
    <rPh sb="1" eb="2">
      <t>ダン</t>
    </rPh>
    <rPh sb="2" eb="4">
      <t>ハイシュツ</t>
    </rPh>
    <phoneticPr fontId="2"/>
  </si>
  <si>
    <t>2段ｶﾞｲﾄﾞｼﾘﾝﾀﾞｰP/K</t>
    <rPh sb="1" eb="2">
      <t>ダン</t>
    </rPh>
    <phoneticPr fontId="2"/>
  </si>
  <si>
    <t>CYP190S10654U-43145</t>
    <phoneticPr fontId="2"/>
  </si>
  <si>
    <t>2段ｼﾘﾝﾀﾞｰP/K</t>
    <rPh sb="1" eb="2">
      <t>ダン</t>
    </rPh>
    <phoneticPr fontId="2"/>
  </si>
  <si>
    <t>VALSASGL50SUM41006</t>
    <phoneticPr fontId="2"/>
  </si>
  <si>
    <t>VALDASGL50SUM41007</t>
    <phoneticPr fontId="2"/>
  </si>
  <si>
    <t>CPK0590531,05U-0143</t>
    <phoneticPr fontId="2"/>
  </si>
  <si>
    <t>2段Oﾘﾝｸﾞ(AN6230)</t>
    <rPh sb="1" eb="2">
      <t>ダン</t>
    </rPh>
    <phoneticPr fontId="2"/>
  </si>
  <si>
    <t>SR-W6</t>
    <phoneticPr fontId="2"/>
  </si>
  <si>
    <t>SR-P16</t>
    <phoneticPr fontId="2"/>
  </si>
  <si>
    <t>SR-P10A</t>
    <phoneticPr fontId="2"/>
  </si>
  <si>
    <t>SR-P7</t>
    <phoneticPr fontId="2"/>
  </si>
  <si>
    <t>2段ｽﾘｯﾊﾟｰﾘﾝｸﾞ</t>
    <rPh sb="1" eb="2">
      <t>ダン</t>
    </rPh>
    <phoneticPr fontId="2"/>
  </si>
  <si>
    <t>SLR-SAO-H3-P7</t>
    <phoneticPr fontId="2"/>
  </si>
  <si>
    <t>1段ﾋﾟｽﾄﾝﾘﾝｸﾞ</t>
    <rPh sb="1" eb="2">
      <t>ダン</t>
    </rPh>
    <phoneticPr fontId="2"/>
  </si>
  <si>
    <t>2段油かきﾘﾝｸﾞ</t>
    <rPh sb="1" eb="2">
      <t>ダン</t>
    </rPh>
    <rPh sb="2" eb="3">
      <t>アブラ</t>
    </rPh>
    <phoneticPr fontId="2"/>
  </si>
  <si>
    <t>PISORI1653U-0078</t>
    <phoneticPr fontId="2"/>
  </si>
  <si>
    <t>PISORI804U-8022</t>
    <phoneticPr fontId="2"/>
  </si>
  <si>
    <t>2段ﾋﾟｽﾄﾝﾉﾙﾄﾛｯｸﾜｯｼｬｰ</t>
    <rPh sb="1" eb="2">
      <t>ダン</t>
    </rPh>
    <phoneticPr fontId="2"/>
  </si>
  <si>
    <t>NW-12-SUS316</t>
    <phoneticPr fontId="2"/>
  </si>
  <si>
    <t>油面計</t>
    <rPh sb="0" eb="2">
      <t>ユメン</t>
    </rPh>
    <rPh sb="2" eb="3">
      <t>ケイ</t>
    </rPh>
    <phoneticPr fontId="2"/>
  </si>
  <si>
    <t>OGAR04U-8098</t>
    <phoneticPr fontId="2"/>
  </si>
  <si>
    <t>折曲座金(ﾊﾞﾗﾝｽｳｴｲﾄ)</t>
    <rPh sb="0" eb="1">
      <t>オ</t>
    </rPh>
    <rPh sb="1" eb="2">
      <t>マ</t>
    </rPh>
    <rPh sb="2" eb="4">
      <t>ザガネ</t>
    </rPh>
    <phoneticPr fontId="2"/>
  </si>
  <si>
    <t>LWABWE60S5U-0280</t>
    <phoneticPr fontId="2"/>
  </si>
  <si>
    <t>ｸﾗﾝｸ軸　軸受</t>
    <rPh sb="4" eb="5">
      <t>ジク</t>
    </rPh>
    <rPh sb="6" eb="8">
      <t>ジクウケ</t>
    </rPh>
    <phoneticPr fontId="2"/>
  </si>
  <si>
    <t>21316EAE4</t>
    <phoneticPr fontId="2"/>
  </si>
  <si>
    <t>ｵｲﾙｼｰﾙ</t>
    <phoneticPr fontId="2"/>
  </si>
  <si>
    <t>OS-SB07510013-NBR</t>
    <phoneticPr fontId="2"/>
  </si>
  <si>
    <t>OS-SB04806509-NBR</t>
    <phoneticPr fontId="2"/>
  </si>
  <si>
    <t>軸受ｶﾊﾞｰP/K</t>
    <rPh sb="0" eb="2">
      <t>ジクウケ</t>
    </rPh>
    <phoneticPr fontId="2"/>
  </si>
  <si>
    <t>VALDASRP50SUM40370</t>
    <phoneticPr fontId="2"/>
  </si>
  <si>
    <t>逆止弁用銅P/K</t>
    <rPh sb="0" eb="3">
      <t>ギャクシベン</t>
    </rPh>
    <rPh sb="3" eb="4">
      <t>ヨウ</t>
    </rPh>
    <rPh sb="4" eb="5">
      <t>ドウ</t>
    </rPh>
    <phoneticPr fontId="2"/>
  </si>
  <si>
    <t>逆止弁用ｶﾞｽｹｯﾄ</t>
    <rPh sb="0" eb="3">
      <t>ギャクシベン</t>
    </rPh>
    <rPh sb="3" eb="4">
      <t>ヨウ</t>
    </rPh>
    <phoneticPr fontId="2"/>
  </si>
  <si>
    <t>G-TS10-25-6500-2F</t>
    <phoneticPr fontId="2"/>
  </si>
  <si>
    <t>ﾄﾞﾚﾝ自排弁用ﾄﾘｯﾊﾟｰﾘﾝｸﾞ</t>
    <rPh sb="4" eb="5">
      <t>ジ</t>
    </rPh>
    <rPh sb="5" eb="6">
      <t>ベン</t>
    </rPh>
    <rPh sb="6" eb="7">
      <t>ヨウ</t>
    </rPh>
    <rPh sb="7" eb="12">
      <t>トリッパー</t>
    </rPh>
    <phoneticPr fontId="2"/>
  </si>
  <si>
    <t>ﾄﾞﾚﾝ自排弁用Oﾘﾝｸﾞ</t>
    <rPh sb="4" eb="5">
      <t>ジ</t>
    </rPh>
    <rPh sb="5" eb="6">
      <t>ベン</t>
    </rPh>
    <rPh sb="6" eb="7">
      <t>ヨウ</t>
    </rPh>
    <rPh sb="7" eb="8">
      <t>Ｏ</t>
    </rPh>
    <phoneticPr fontId="2"/>
  </si>
  <si>
    <t>ﾄﾞﾚﾝ自排弁用ﾌﾗﾝｼﾞP/K</t>
    <rPh sb="4" eb="5">
      <t>ジ</t>
    </rPh>
    <rPh sb="5" eb="6">
      <t>ベン</t>
    </rPh>
    <rPh sb="6" eb="7">
      <t>ヨウ</t>
    </rPh>
    <rPh sb="7" eb="8">
      <t>Ｏ</t>
    </rPh>
    <phoneticPr fontId="2"/>
  </si>
  <si>
    <t>PKF100610654U-31143</t>
    <phoneticPr fontId="2"/>
  </si>
  <si>
    <t>Vﾍﾞﾙﾄ</t>
    <phoneticPr fontId="2"/>
  </si>
  <si>
    <t>5V1250</t>
    <phoneticPr fontId="2"/>
  </si>
  <si>
    <t>FLP84S84564U-43141</t>
    <phoneticPr fontId="2"/>
  </si>
  <si>
    <t>VALDASRP95FUM40086</t>
    <phoneticPr fontId="2"/>
  </si>
  <si>
    <t>FLP94S50654U-43142</t>
    <phoneticPr fontId="2"/>
  </si>
  <si>
    <t>FLP64S50664U-43574</t>
    <phoneticPr fontId="2"/>
  </si>
  <si>
    <t>2段弁P/K</t>
    <rPh sb="1" eb="2">
      <t>ダン</t>
    </rPh>
    <rPh sb="2" eb="3">
      <t>ベン</t>
    </rPh>
    <phoneticPr fontId="2"/>
  </si>
  <si>
    <t>BEP280RO,8654U-28760</t>
    <phoneticPr fontId="2"/>
  </si>
  <si>
    <t>BCP240RO,8654U-28761</t>
    <phoneticPr fontId="2"/>
  </si>
  <si>
    <t>SCP340TO,5654U-35551</t>
    <phoneticPr fontId="2"/>
  </si>
  <si>
    <t>CHP156Z05564U-41929</t>
    <phoneticPr fontId="2"/>
  </si>
  <si>
    <t>VALSASRP50ZV-105</t>
    <phoneticPr fontId="2"/>
  </si>
  <si>
    <t>VALDASRP50ZV-106</t>
    <phoneticPr fontId="2"/>
  </si>
  <si>
    <t>1段銅P/K</t>
    <rPh sb="1" eb="2">
      <t>ダン</t>
    </rPh>
    <rPh sb="2" eb="3">
      <t>ドウ</t>
    </rPh>
    <phoneticPr fontId="2"/>
  </si>
  <si>
    <t>CPK0590531,05U-01430</t>
    <phoneticPr fontId="2"/>
  </si>
  <si>
    <t>1段Oﾘﾝｸﾞ (AN6230)</t>
    <rPh sb="1" eb="2">
      <t>ダン</t>
    </rPh>
    <phoneticPr fontId="2"/>
  </si>
  <si>
    <t>SR-W6</t>
    <phoneticPr fontId="2"/>
  </si>
  <si>
    <t>PISPRIT10SC14U-5105</t>
    <phoneticPr fontId="2"/>
  </si>
  <si>
    <t>1段油かきﾘﾝｸﾞ</t>
    <rPh sb="1" eb="2">
      <t>ダン</t>
    </rPh>
    <rPh sb="2" eb="3">
      <t>アブラ</t>
    </rPh>
    <phoneticPr fontId="2"/>
  </si>
  <si>
    <t>PISORI1004U-5107</t>
    <phoneticPr fontId="2"/>
  </si>
  <si>
    <t>CHP123Z05564U-41931</t>
    <phoneticPr fontId="2"/>
  </si>
  <si>
    <t>2段折曲座金 (ﾋﾟｽﾄﾝﾋﾟﾝ)</t>
    <rPh sb="1" eb="2">
      <t>ダン</t>
    </rPh>
    <rPh sb="2" eb="3">
      <t>オ</t>
    </rPh>
    <rPh sb="3" eb="4">
      <t>マ</t>
    </rPh>
    <rPh sb="4" eb="6">
      <t>ザガネ</t>
    </rPh>
    <phoneticPr fontId="2"/>
  </si>
  <si>
    <t>LWAPPI11S5U-3121</t>
    <phoneticPr fontId="2"/>
  </si>
  <si>
    <t>VALSASRP32ZV-003</t>
    <phoneticPr fontId="2"/>
  </si>
  <si>
    <t>VALDASRP32ZV-004</t>
    <phoneticPr fontId="2"/>
  </si>
  <si>
    <t>2段銅P/K</t>
    <rPh sb="1" eb="2">
      <t>ダン</t>
    </rPh>
    <rPh sb="2" eb="3">
      <t>ドウ</t>
    </rPh>
    <phoneticPr fontId="2"/>
  </si>
  <si>
    <t>CPK0410361,05U-0144</t>
    <phoneticPr fontId="2"/>
  </si>
  <si>
    <t>SR-P38</t>
    <phoneticPr fontId="2"/>
  </si>
  <si>
    <t>PISPRIT5SC14U-4894</t>
    <phoneticPr fontId="2"/>
  </si>
  <si>
    <t>3段ｼﾘﾝﾀﾞｰﾍｯﾄﾞP/K</t>
    <rPh sb="1" eb="2">
      <t>ダン</t>
    </rPh>
    <phoneticPr fontId="2"/>
  </si>
  <si>
    <t>CHP44R3,OPT5U-1651</t>
    <phoneticPr fontId="2"/>
  </si>
  <si>
    <t>3段ｼﾘﾝﾀﾞｰP/K</t>
    <rPh sb="1" eb="2">
      <t>ダン</t>
    </rPh>
    <phoneticPr fontId="2"/>
  </si>
  <si>
    <t>CYP130T05654U-24722</t>
    <phoneticPr fontId="2"/>
  </si>
  <si>
    <t>3段折曲座金 (ﾋﾟｽﾄﾝﾋﾟﾝ)</t>
    <rPh sb="1" eb="2">
      <t>ダン</t>
    </rPh>
    <rPh sb="2" eb="3">
      <t>オ</t>
    </rPh>
    <rPh sb="3" eb="4">
      <t>マ</t>
    </rPh>
    <rPh sb="4" eb="6">
      <t>ザガネ</t>
    </rPh>
    <phoneticPr fontId="2"/>
  </si>
  <si>
    <t>3段吸込弁組立</t>
    <rPh sb="1" eb="2">
      <t>ダン</t>
    </rPh>
    <rPh sb="2" eb="3">
      <t>ス</t>
    </rPh>
    <rPh sb="3" eb="4">
      <t>コミ</t>
    </rPh>
    <rPh sb="4" eb="5">
      <t>ベン</t>
    </rPh>
    <rPh sb="5" eb="7">
      <t>クミタテ</t>
    </rPh>
    <phoneticPr fontId="2"/>
  </si>
  <si>
    <t>VALSASCU13SV-135</t>
    <phoneticPr fontId="2"/>
  </si>
  <si>
    <t>3段吐出弁組立</t>
    <rPh sb="1" eb="2">
      <t>ダン</t>
    </rPh>
    <rPh sb="2" eb="4">
      <t>ハキダ</t>
    </rPh>
    <rPh sb="4" eb="5">
      <t>ベン</t>
    </rPh>
    <rPh sb="5" eb="7">
      <t>クミタテ</t>
    </rPh>
    <phoneticPr fontId="2"/>
  </si>
  <si>
    <t>VALDASCU13SV-136</t>
    <phoneticPr fontId="2"/>
  </si>
  <si>
    <t>3段銅P/K</t>
    <rPh sb="1" eb="2">
      <t>ダン</t>
    </rPh>
    <rPh sb="2" eb="3">
      <t>ドウ</t>
    </rPh>
    <phoneticPr fontId="2"/>
  </si>
  <si>
    <t>CPK0250201,05U-1653</t>
    <phoneticPr fontId="2"/>
  </si>
  <si>
    <t>3段Oﾘﾝｸﾞ</t>
    <rPh sb="1" eb="2">
      <t>ダン</t>
    </rPh>
    <phoneticPr fontId="2"/>
  </si>
  <si>
    <t>SR-P22</t>
    <phoneticPr fontId="2"/>
  </si>
  <si>
    <t>3段ﾊﾞｯｸｱｯﾌﾟﾘﾝｸﾞ</t>
    <rPh sb="1" eb="2">
      <t>ダン</t>
    </rPh>
    <phoneticPr fontId="2"/>
  </si>
  <si>
    <t>BUR-P22</t>
    <phoneticPr fontId="2"/>
  </si>
  <si>
    <t>3段ﾋﾟｽﾄﾝﾘﾝｸﾞ</t>
    <rPh sb="1" eb="2">
      <t>ダン</t>
    </rPh>
    <phoneticPr fontId="2"/>
  </si>
  <si>
    <t>PISPRIT2SC14U-5116</t>
    <phoneticPr fontId="2"/>
  </si>
  <si>
    <t>4段Oﾘﾝｸﾞ</t>
    <rPh sb="1" eb="2">
      <t>ダン</t>
    </rPh>
    <phoneticPr fontId="2"/>
  </si>
  <si>
    <t>FR-G50-HS90</t>
    <phoneticPr fontId="2"/>
  </si>
  <si>
    <t>4段ｼﾘﾝﾀﾞｰP/K</t>
    <rPh sb="1" eb="2">
      <t>ダン</t>
    </rPh>
    <phoneticPr fontId="2"/>
  </si>
  <si>
    <t>4段折曲座金 (ﾋﾟｽﾄﾝﾋﾟﾝ)</t>
    <rPh sb="1" eb="2">
      <t>ダン</t>
    </rPh>
    <rPh sb="2" eb="3">
      <t>オ</t>
    </rPh>
    <rPh sb="3" eb="4">
      <t>マ</t>
    </rPh>
    <rPh sb="4" eb="6">
      <t>ザガネ</t>
    </rPh>
    <phoneticPr fontId="2"/>
  </si>
  <si>
    <t>4段吸込・吐出弁組立</t>
    <rPh sb="1" eb="2">
      <t>ダン</t>
    </rPh>
    <rPh sb="2" eb="4">
      <t>スイコ</t>
    </rPh>
    <rPh sb="5" eb="7">
      <t>ハキダ</t>
    </rPh>
    <rPh sb="7" eb="8">
      <t>ベン</t>
    </rPh>
    <rPh sb="8" eb="10">
      <t>クミタテ</t>
    </rPh>
    <phoneticPr fontId="2"/>
  </si>
  <si>
    <t>VALSDARN11SUM402733</t>
    <phoneticPr fontId="2"/>
  </si>
  <si>
    <t>4段銅P/K</t>
    <rPh sb="1" eb="2">
      <t>ダン</t>
    </rPh>
    <rPh sb="2" eb="3">
      <t>ドウ</t>
    </rPh>
    <phoneticPr fontId="2"/>
  </si>
  <si>
    <t>CPK0210161,05U-0404</t>
    <phoneticPr fontId="2"/>
  </si>
  <si>
    <t>CPK0160101,05U-2394</t>
    <phoneticPr fontId="2"/>
  </si>
  <si>
    <t>FR-P18-HS90</t>
    <phoneticPr fontId="2"/>
  </si>
  <si>
    <t>FR-G30-HS90</t>
    <phoneticPr fontId="2"/>
  </si>
  <si>
    <t>4段ﾊﾞｯｸｱｯﾌﾟﾘﾝｸﾞ</t>
    <rPh sb="1" eb="2">
      <t>ダン</t>
    </rPh>
    <phoneticPr fontId="2"/>
  </si>
  <si>
    <t>BUR-P18</t>
    <phoneticPr fontId="2"/>
  </si>
  <si>
    <t>4段ﾋﾟｽﾄﾝﾘﾝｸﾞ</t>
    <rPh sb="1" eb="2">
      <t>ダン</t>
    </rPh>
    <phoneticPr fontId="2"/>
  </si>
  <si>
    <t>5U-2974</t>
    <phoneticPr fontId="2"/>
  </si>
  <si>
    <t>ｶﾞｲﾄﾞｼﾙﾝﾀﾞｰP/K</t>
    <phoneticPr fontId="2"/>
  </si>
  <si>
    <t>吸気消音器P/K  68mm</t>
    <rPh sb="0" eb="2">
      <t>キュウキ</t>
    </rPh>
    <rPh sb="2" eb="4">
      <t>ショウオン</t>
    </rPh>
    <rPh sb="4" eb="5">
      <t>キ</t>
    </rPh>
    <phoneticPr fontId="2"/>
  </si>
  <si>
    <t>油面計組立</t>
    <rPh sb="0" eb="2">
      <t>ユメン</t>
    </rPh>
    <rPh sb="2" eb="3">
      <t>ケイ</t>
    </rPh>
    <rPh sb="3" eb="5">
      <t>クミタテ</t>
    </rPh>
    <phoneticPr fontId="2"/>
  </si>
  <si>
    <t>OGAASSSQM-030</t>
    <phoneticPr fontId="2"/>
  </si>
  <si>
    <t>ｵｲﾙﾎﾟﾝﾌﾟ用Oﾘﾝｸﾞ</t>
    <rPh sb="8" eb="9">
      <t>ヨウ</t>
    </rPh>
    <phoneticPr fontId="2"/>
  </si>
  <si>
    <t>NBR-G55</t>
    <phoneticPr fontId="2"/>
  </si>
  <si>
    <t>ﾍﾞｱﾘﾝｸﾞ</t>
    <phoneticPr fontId="2"/>
  </si>
  <si>
    <t>ｵｲﾙｼｰﾙ</t>
    <phoneticPr fontId="2"/>
  </si>
  <si>
    <t>OS-SB06508812-NBR</t>
    <phoneticPr fontId="2"/>
  </si>
  <si>
    <t>BEP190RO,5654U-41408</t>
    <phoneticPr fontId="2"/>
  </si>
  <si>
    <t>ｻｲﾄﾞｶﾊﾞｰP/K</t>
    <phoneticPr fontId="2"/>
  </si>
  <si>
    <t>SCP290S1,0654U-42801</t>
    <phoneticPr fontId="2"/>
  </si>
  <si>
    <t>給油口Oﾘﾝｸﾞ</t>
    <rPh sb="0" eb="2">
      <t>キュウユ</t>
    </rPh>
    <rPh sb="2" eb="3">
      <t>クチ</t>
    </rPh>
    <phoneticPr fontId="2"/>
  </si>
  <si>
    <t>NBR-G40</t>
    <phoneticPr fontId="2"/>
  </si>
  <si>
    <t>冷却ﾌｧﾝ用ﾍﾞｱﾘﾝｸﾞ</t>
    <rPh sb="0" eb="2">
      <t>レイキャク</t>
    </rPh>
    <rPh sb="5" eb="6">
      <t>ヨウ</t>
    </rPh>
    <phoneticPr fontId="2"/>
  </si>
  <si>
    <t>6203DDU</t>
    <phoneticPr fontId="2"/>
  </si>
  <si>
    <t>冷却ﾌｧﾝ用止め輪</t>
    <rPh sb="0" eb="2">
      <t>レイキャク</t>
    </rPh>
    <rPh sb="5" eb="6">
      <t>ヨウ</t>
    </rPh>
    <rPh sb="6" eb="7">
      <t>ト</t>
    </rPh>
    <rPh sb="8" eb="9">
      <t>ワ</t>
    </rPh>
    <phoneticPr fontId="2"/>
  </si>
  <si>
    <t>RCS-17-C</t>
    <phoneticPr fontId="2"/>
  </si>
  <si>
    <t>RCH-40-C</t>
    <phoneticPr fontId="2"/>
  </si>
  <si>
    <t>冷却ﾌｧﾝ用Vﾍﾞﾙﾄ</t>
    <rPh sb="0" eb="2">
      <t>レイキャク</t>
    </rPh>
    <rPh sb="5" eb="6">
      <t>ヨウ</t>
    </rPh>
    <phoneticPr fontId="2"/>
  </si>
  <si>
    <t>A43</t>
    <phoneticPr fontId="2"/>
  </si>
  <si>
    <t>CVVBF25S4U-21725</t>
    <phoneticPr fontId="2"/>
  </si>
  <si>
    <t>逆止弁用Oﾘﾝｸﾞ</t>
    <rPh sb="0" eb="3">
      <t>ギャクシベン</t>
    </rPh>
    <rPh sb="3" eb="4">
      <t>ヨウ</t>
    </rPh>
    <phoneticPr fontId="2"/>
  </si>
  <si>
    <t>NBR-G35-HS90</t>
    <phoneticPr fontId="2"/>
  </si>
  <si>
    <t>1・2段自排弁用ｽﾘｯﾊﾟｰﾘﾝｸﾞ</t>
    <rPh sb="3" eb="4">
      <t>ダン</t>
    </rPh>
    <rPh sb="4" eb="5">
      <t>ジ</t>
    </rPh>
    <rPh sb="5" eb="6">
      <t>ハイ</t>
    </rPh>
    <rPh sb="6" eb="7">
      <t>ベン</t>
    </rPh>
    <rPh sb="7" eb="8">
      <t>ヨウ</t>
    </rPh>
    <phoneticPr fontId="2"/>
  </si>
  <si>
    <t>SLR-SAO-H3-P46</t>
    <phoneticPr fontId="2"/>
  </si>
  <si>
    <t>SLR-SAO-H3-P10</t>
    <phoneticPr fontId="2"/>
  </si>
  <si>
    <t>1・2段自排弁用Oﾘﾝｸﾞ</t>
    <rPh sb="3" eb="4">
      <t>ダン</t>
    </rPh>
    <rPh sb="4" eb="5">
      <t>ジ</t>
    </rPh>
    <rPh sb="5" eb="6">
      <t>ハイ</t>
    </rPh>
    <rPh sb="6" eb="7">
      <t>ベン</t>
    </rPh>
    <rPh sb="7" eb="8">
      <t>ヨウ</t>
    </rPh>
    <phoneticPr fontId="2"/>
  </si>
  <si>
    <t>NBR-P46</t>
    <phoneticPr fontId="2"/>
  </si>
  <si>
    <t>NBR-P10</t>
    <phoneticPr fontId="2"/>
  </si>
  <si>
    <t>NBR-P24</t>
    <phoneticPr fontId="2"/>
  </si>
  <si>
    <t>1・2段自排弁用ﾌﾗﾝｼﾞP/K</t>
    <rPh sb="3" eb="4">
      <t>ダン</t>
    </rPh>
    <rPh sb="4" eb="5">
      <t>ジ</t>
    </rPh>
    <rPh sb="5" eb="6">
      <t>ハイ</t>
    </rPh>
    <rPh sb="6" eb="7">
      <t>ベン</t>
    </rPh>
    <rPh sb="7" eb="8">
      <t>ヨウ</t>
    </rPh>
    <phoneticPr fontId="2"/>
  </si>
  <si>
    <t>PKF10061054U-31143</t>
    <phoneticPr fontId="2"/>
  </si>
  <si>
    <t>3・4段自排弁用Oﾘﾝｸﾞ</t>
    <rPh sb="3" eb="4">
      <t>ダン</t>
    </rPh>
    <rPh sb="4" eb="5">
      <t>ジ</t>
    </rPh>
    <rPh sb="5" eb="6">
      <t>ハイ</t>
    </rPh>
    <rPh sb="6" eb="7">
      <t>ベン</t>
    </rPh>
    <rPh sb="7" eb="8">
      <t>ヨウ</t>
    </rPh>
    <phoneticPr fontId="2"/>
  </si>
  <si>
    <t>NBR-G80</t>
    <phoneticPr fontId="2"/>
  </si>
  <si>
    <t>NBR-P71-HS90</t>
    <phoneticPr fontId="2"/>
  </si>
  <si>
    <t>NBR-P10-HS90</t>
    <phoneticPr fontId="2"/>
  </si>
  <si>
    <t>3・4段自排弁用ｽﾘｯﾊﾟｰﾘﾝｸﾞ</t>
    <rPh sb="3" eb="4">
      <t>ダン</t>
    </rPh>
    <rPh sb="4" eb="5">
      <t>ジ</t>
    </rPh>
    <rPh sb="5" eb="6">
      <t>ハイ</t>
    </rPh>
    <rPh sb="6" eb="7">
      <t>ベン</t>
    </rPh>
    <rPh sb="7" eb="8">
      <t>ヨウ</t>
    </rPh>
    <phoneticPr fontId="2"/>
  </si>
  <si>
    <t>SLR-SAO-H3-P71</t>
    <phoneticPr fontId="2"/>
  </si>
  <si>
    <t>PISPRIT8SCI4U-4435</t>
    <phoneticPr fontId="2"/>
  </si>
  <si>
    <t>PISPRIT16SCI4U-5102</t>
    <phoneticPr fontId="2"/>
  </si>
  <si>
    <t>CONBIGSTWI4U-0366</t>
    <phoneticPr fontId="2"/>
  </si>
  <si>
    <t>PISPRIT1SCI5U-2612</t>
    <phoneticPr fontId="2"/>
  </si>
  <si>
    <t>SLP*4U-41935</t>
    <phoneticPr fontId="2"/>
  </si>
  <si>
    <t>CONBIGSTWI4U-0202</t>
    <phoneticPr fontId="2"/>
  </si>
  <si>
    <t>１段ｼﾘﾝﾀﾞｰﾍｯﾄﾞP/K</t>
    <rPh sb="1" eb="2">
      <t>ダン</t>
    </rPh>
    <phoneticPr fontId="2"/>
  </si>
  <si>
    <t>合　　　　　　計</t>
    <rPh sb="0" eb="1">
      <t>ゴウ</t>
    </rPh>
    <rPh sb="7" eb="8">
      <t>ケイ</t>
    </rPh>
    <phoneticPr fontId="2"/>
  </si>
  <si>
    <t>加地テック製　高圧コンプレッサー　ＷＱ４Ａ－１１　　交換部品明細</t>
    <phoneticPr fontId="2"/>
  </si>
  <si>
    <t>№１</t>
    <phoneticPr fontId="2"/>
  </si>
  <si>
    <t>№２</t>
    <phoneticPr fontId="2"/>
  </si>
  <si>
    <t>税抜き</t>
    <rPh sb="0" eb="1">
      <t>ゼイ</t>
    </rPh>
    <rPh sb="1" eb="2">
      <t>ヌ</t>
    </rPh>
    <phoneticPr fontId="9"/>
  </si>
  <si>
    <t>円</t>
    <rPh sb="0" eb="1">
      <t>エン</t>
    </rPh>
    <phoneticPr fontId="9"/>
  </si>
  <si>
    <t>税込み</t>
    <phoneticPr fontId="9"/>
  </si>
  <si>
    <t>名　　　　称</t>
    <phoneticPr fontId="9"/>
  </si>
  <si>
    <t>規格・寸法</t>
  </si>
  <si>
    <t>単位</t>
  </si>
  <si>
    <t>数量</t>
  </si>
  <si>
    <t>単　　価</t>
    <phoneticPr fontId="9"/>
  </si>
  <si>
    <t>金　　額</t>
    <phoneticPr fontId="9"/>
  </si>
  <si>
    <t>摘　　　要</t>
    <phoneticPr fontId="9"/>
  </si>
  <si>
    <t>小　　計</t>
    <rPh sb="0" eb="1">
      <t>ショウ</t>
    </rPh>
    <rPh sb="3" eb="4">
      <t>ケイ</t>
    </rPh>
    <phoneticPr fontId="9"/>
  </si>
  <si>
    <t>合　　計</t>
    <rPh sb="0" eb="1">
      <t>ア</t>
    </rPh>
    <rPh sb="3" eb="4">
      <t>ケイ</t>
    </rPh>
    <phoneticPr fontId="9"/>
  </si>
  <si>
    <t>１　低圧コンプレッサー点検整備</t>
    <rPh sb="2" eb="4">
      <t>テイアツ</t>
    </rPh>
    <rPh sb="11" eb="13">
      <t>テンケン</t>
    </rPh>
    <rPh sb="13" eb="15">
      <t>セイビ</t>
    </rPh>
    <phoneticPr fontId="2"/>
  </si>
  <si>
    <t>整備費</t>
    <rPh sb="0" eb="2">
      <t>セイビ</t>
    </rPh>
    <rPh sb="2" eb="3">
      <t>ヒ</t>
    </rPh>
    <phoneticPr fontId="2"/>
  </si>
  <si>
    <t>交換部品費</t>
    <rPh sb="0" eb="2">
      <t>コウカン</t>
    </rPh>
    <rPh sb="2" eb="4">
      <t>ブヒン</t>
    </rPh>
    <rPh sb="4" eb="5">
      <t>ヒ</t>
    </rPh>
    <phoneticPr fontId="2"/>
  </si>
  <si>
    <t>雑材消耗品費</t>
    <rPh sb="0" eb="2">
      <t>ザツザイ</t>
    </rPh>
    <rPh sb="2" eb="4">
      <t>ショウモウ</t>
    </rPh>
    <rPh sb="4" eb="5">
      <t>ヒン</t>
    </rPh>
    <rPh sb="5" eb="6">
      <t>ヒ</t>
    </rPh>
    <phoneticPr fontId="2"/>
  </si>
  <si>
    <t>諸経費</t>
    <rPh sb="0" eb="3">
      <t>ショケイヒ</t>
    </rPh>
    <phoneticPr fontId="2"/>
  </si>
  <si>
    <t>　シリンダーヘッド取外し、クランク軸受、
　ピストン抜出、吸吐弁取替、各部点検、
　報告書作成</t>
    <rPh sb="9" eb="11">
      <t>トリハズ</t>
    </rPh>
    <rPh sb="17" eb="19">
      <t>ジクウケ</t>
    </rPh>
    <rPh sb="26" eb="27">
      <t>ヌ</t>
    </rPh>
    <rPh sb="27" eb="28">
      <t>ダ</t>
    </rPh>
    <rPh sb="29" eb="30">
      <t>ス</t>
    </rPh>
    <rPh sb="30" eb="31">
      <t>ハ</t>
    </rPh>
    <rPh sb="31" eb="32">
      <t>ベン</t>
    </rPh>
    <rPh sb="32" eb="34">
      <t>トリカエ</t>
    </rPh>
    <rPh sb="35" eb="37">
      <t>カクブ</t>
    </rPh>
    <rPh sb="37" eb="39">
      <t>テンケン</t>
    </rPh>
    <rPh sb="42" eb="45">
      <t>ホウコクショ</t>
    </rPh>
    <rPh sb="45" eb="47">
      <t>サクセイ</t>
    </rPh>
    <phoneticPr fontId="2"/>
  </si>
  <si>
    <t>２　高圧コンプレッサー点検整備</t>
    <rPh sb="2" eb="4">
      <t>コウアツ</t>
    </rPh>
    <rPh sb="11" eb="13">
      <t>テンケン</t>
    </rPh>
    <rPh sb="13" eb="15">
      <t>セイビ</t>
    </rPh>
    <phoneticPr fontId="2"/>
  </si>
  <si>
    <t>加地テック製　ＷＤ２Ａ－１９Ｌ（２台）</t>
    <rPh sb="0" eb="2">
      <t>カジ</t>
    </rPh>
    <rPh sb="5" eb="6">
      <t>セイ</t>
    </rPh>
    <rPh sb="17" eb="18">
      <t>ダイ</t>
    </rPh>
    <phoneticPr fontId="2"/>
  </si>
  <si>
    <t>加地テック製　ＷＱ４Ａ－１１（１台）</t>
    <rPh sb="0" eb="2">
      <t>カジ</t>
    </rPh>
    <rPh sb="5" eb="6">
      <t>セイ</t>
    </rPh>
    <rPh sb="16" eb="17">
      <t>ダイ</t>
    </rPh>
    <phoneticPr fontId="2"/>
  </si>
  <si>
    <t>内訳明細　別紙１</t>
    <rPh sb="0" eb="2">
      <t>ウチワケ</t>
    </rPh>
    <rPh sb="2" eb="4">
      <t>メイサイ</t>
    </rPh>
    <rPh sb="5" eb="7">
      <t>ベッシ</t>
    </rPh>
    <phoneticPr fontId="2"/>
  </si>
  <si>
    <t>内訳明細　別紙２</t>
    <rPh sb="0" eb="2">
      <t>ウチワケ</t>
    </rPh>
    <rPh sb="2" eb="4">
      <t>メイサイ</t>
    </rPh>
    <rPh sb="5" eb="7">
      <t>ベッシ</t>
    </rPh>
    <phoneticPr fontId="2"/>
  </si>
  <si>
    <r>
      <t>交換部品内訳明細</t>
    </r>
    <r>
      <rPr>
        <sz val="10"/>
        <rFont val="ＭＳ ゴシック"/>
        <family val="3"/>
        <charset val="128"/>
      </rPr>
      <t>　（加地テック製　低圧コンプレッサー　ＷＤ２Ａ－１９Ｌ　２台分）</t>
    </r>
    <rPh sb="4" eb="6">
      <t>ウチワケ</t>
    </rPh>
    <phoneticPr fontId="2"/>
  </si>
  <si>
    <r>
      <t>交換部品内訳明細</t>
    </r>
    <r>
      <rPr>
        <sz val="10"/>
        <rFont val="ＭＳ ゴシック"/>
        <family val="3"/>
        <charset val="128"/>
      </rPr>
      <t>　（加地テック製　高圧コンプレッサー　ＷＱ４Ａ－１１）</t>
    </r>
    <phoneticPr fontId="2"/>
  </si>
  <si>
    <t>種市丸コンプレッサー点検整備工事　設計書</t>
    <rPh sb="0" eb="2">
      <t>タネイチ</t>
    </rPh>
    <rPh sb="2" eb="3">
      <t>マル</t>
    </rPh>
    <rPh sb="10" eb="12">
      <t>テンケン</t>
    </rPh>
    <rPh sb="12" eb="14">
      <t>セイビ</t>
    </rPh>
    <rPh sb="14" eb="16">
      <t>コウジ</t>
    </rPh>
    <rPh sb="17" eb="20">
      <t>セッケイショ</t>
    </rPh>
    <phoneticPr fontId="2"/>
  </si>
  <si>
    <t>　シリンダーヘッド取外し、ピストン抜出、
　吸吐弁取替、各部点検、報告書作成</t>
    <rPh sb="9" eb="11">
      <t>トリハズ</t>
    </rPh>
    <rPh sb="17" eb="18">
      <t>ヌ</t>
    </rPh>
    <rPh sb="18" eb="19">
      <t>ダ</t>
    </rPh>
    <rPh sb="22" eb="23">
      <t>ス</t>
    </rPh>
    <rPh sb="23" eb="24">
      <t>ハ</t>
    </rPh>
    <rPh sb="24" eb="25">
      <t>ベン</t>
    </rPh>
    <rPh sb="25" eb="27">
      <t>トリカエ</t>
    </rPh>
    <rPh sb="28" eb="30">
      <t>カクブ</t>
    </rPh>
    <rPh sb="30" eb="32">
      <t>テンケン</t>
    </rPh>
    <rPh sb="33" eb="36">
      <t>ホウコクショ</t>
    </rPh>
    <rPh sb="36" eb="3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</si>
</sst>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\ "/>
    <numFmt numFmtId="178" formatCode="#,##0;&quot;△ &quot;#,##0"/>
    <numFmt numFmtId="179" formatCode="0.E+00"/>
  </numFmts>
  <fonts count="14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/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6" xfId="0" applyFont="1" applyFill="1" applyBorder="1"/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/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8" fillId="0" borderId="1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0" xfId="1" applyFont="1" applyBorder="1" applyAlignment="1">
      <alignment horizontal="right"/>
    </xf>
    <xf numFmtId="0" fontId="8" fillId="0" borderId="23" xfId="1" applyFont="1" applyBorder="1" applyAlignment="1">
      <alignment horizontal="center"/>
    </xf>
    <xf numFmtId="0" fontId="8" fillId="0" borderId="4" xfId="1" applyFont="1" applyBorder="1" applyAlignment="1">
      <alignment horizontal="left"/>
    </xf>
    <xf numFmtId="0" fontId="8" fillId="0" borderId="2" xfId="1" applyFont="1" applyBorder="1" applyAlignment="1">
      <alignment horizontal="left"/>
    </xf>
    <xf numFmtId="0" fontId="8" fillId="0" borderId="24" xfId="1" applyFont="1" applyBorder="1" applyAlignment="1">
      <alignment horizontal="center"/>
    </xf>
    <xf numFmtId="178" fontId="13" fillId="0" borderId="2" xfId="1" applyNumberFormat="1" applyFont="1" applyBorder="1" applyAlignment="1">
      <alignment horizontal="right"/>
    </xf>
    <xf numFmtId="0" fontId="8" fillId="0" borderId="25" xfId="1" applyFont="1" applyBorder="1" applyAlignment="1">
      <alignment horizontal="justify"/>
    </xf>
    <xf numFmtId="0" fontId="8" fillId="0" borderId="4" xfId="1" applyFont="1" applyBorder="1" applyAlignment="1"/>
    <xf numFmtId="0" fontId="8" fillId="0" borderId="11" xfId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8" fillId="0" borderId="12" xfId="1" applyFont="1" applyBorder="1" applyAlignment="1">
      <alignment horizontal="left"/>
    </xf>
    <xf numFmtId="0" fontId="8" fillId="0" borderId="27" xfId="1" applyFont="1" applyBorder="1" applyAlignment="1">
      <alignment horizontal="center"/>
    </xf>
    <xf numFmtId="0" fontId="8" fillId="0" borderId="13" xfId="1" applyFont="1" applyBorder="1" applyAlignment="1">
      <alignment horizontal="left"/>
    </xf>
    <xf numFmtId="0" fontId="8" fillId="0" borderId="28" xfId="1" applyFont="1" applyBorder="1" applyAlignment="1">
      <alignment horizontal="center"/>
    </xf>
    <xf numFmtId="178" fontId="13" fillId="0" borderId="13" xfId="1" applyNumberFormat="1" applyFont="1" applyFill="1" applyBorder="1" applyAlignment="1">
      <alignment horizontal="right"/>
    </xf>
    <xf numFmtId="0" fontId="8" fillId="0" borderId="29" xfId="1" applyFont="1" applyBorder="1" applyAlignment="1">
      <alignment horizontal="justify"/>
    </xf>
    <xf numFmtId="0" fontId="3" fillId="0" borderId="8" xfId="1" applyFont="1" applyBorder="1" applyAlignment="1">
      <alignment horizontal="center"/>
    </xf>
    <xf numFmtId="0" fontId="8" fillId="0" borderId="9" xfId="1" applyFont="1" applyBorder="1" applyAlignment="1"/>
    <xf numFmtId="179" fontId="8" fillId="0" borderId="9" xfId="1" applyNumberFormat="1" applyFont="1" applyBorder="1" applyAlignment="1">
      <alignment horizontal="center"/>
    </xf>
    <xf numFmtId="179" fontId="8" fillId="0" borderId="0" xfId="1" applyNumberFormat="1" applyFont="1" applyBorder="1" applyAlignment="1">
      <alignment horizontal="left"/>
    </xf>
    <xf numFmtId="179" fontId="8" fillId="0" borderId="22" xfId="1" applyNumberFormat="1" applyFont="1" applyBorder="1" applyAlignment="1">
      <alignment horizontal="center"/>
    </xf>
    <xf numFmtId="179" fontId="13" fillId="0" borderId="0" xfId="1" applyNumberFormat="1" applyFont="1" applyBorder="1" applyAlignment="1">
      <alignment horizontal="right"/>
    </xf>
    <xf numFmtId="179" fontId="8" fillId="0" borderId="23" xfId="1" applyNumberFormat="1" applyFont="1" applyBorder="1" applyAlignment="1">
      <alignment horizontal="justify"/>
    </xf>
    <xf numFmtId="0" fontId="8" fillId="0" borderId="11" xfId="1" applyFont="1" applyBorder="1" applyAlignment="1"/>
    <xf numFmtId="0" fontId="8" fillId="0" borderId="25" xfId="1" applyFont="1" applyBorder="1" applyAlignment="1">
      <alignment horizontal="center"/>
    </xf>
    <xf numFmtId="179" fontId="8" fillId="0" borderId="8" xfId="1" applyNumberFormat="1" applyFont="1" applyBorder="1" applyAlignment="1">
      <alignment horizontal="left"/>
    </xf>
    <xf numFmtId="179" fontId="8" fillId="0" borderId="26" xfId="1" applyNumberFormat="1" applyFont="1" applyBorder="1" applyAlignment="1">
      <alignment horizontal="justify"/>
    </xf>
    <xf numFmtId="179" fontId="8" fillId="0" borderId="21" xfId="1" applyNumberFormat="1" applyFont="1" applyBorder="1" applyAlignment="1">
      <alignment horizontal="justify"/>
    </xf>
    <xf numFmtId="0" fontId="8" fillId="0" borderId="26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10" fillId="0" borderId="30" xfId="1" applyFont="1" applyBorder="1" applyAlignment="1">
      <alignment horizontal="justify" vertical="top"/>
    </xf>
    <xf numFmtId="0" fontId="10" fillId="0" borderId="31" xfId="1" applyFont="1" applyBorder="1" applyAlignment="1">
      <alignment horizontal="justify" vertical="top"/>
    </xf>
    <xf numFmtId="0" fontId="10" fillId="0" borderId="32" xfId="1" applyFont="1" applyBorder="1" applyAlignment="1">
      <alignment horizontal="justify" vertical="top"/>
    </xf>
    <xf numFmtId="38" fontId="6" fillId="0" borderId="0" xfId="2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11" fillId="0" borderId="1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11" fillId="0" borderId="10" xfId="1" applyFont="1" applyBorder="1" applyAlignment="1">
      <alignment horizontal="center"/>
    </xf>
    <xf numFmtId="0" fontId="3" fillId="0" borderId="13" xfId="1" applyFont="1" applyBorder="1"/>
    <xf numFmtId="0" fontId="8" fillId="0" borderId="33" xfId="1" applyFont="1" applyBorder="1" applyAlignment="1">
      <alignment horizontal="left"/>
    </xf>
    <xf numFmtId="0" fontId="8" fillId="0" borderId="34" xfId="1" applyFont="1" applyBorder="1" applyAlignment="1">
      <alignment horizontal="left"/>
    </xf>
    <xf numFmtId="0" fontId="8" fillId="0" borderId="35" xfId="1" applyFont="1" applyBorder="1" applyAlignment="1">
      <alignment horizontal="left"/>
    </xf>
    <xf numFmtId="0" fontId="8" fillId="0" borderId="36" xfId="1" applyFont="1" applyBorder="1" applyAlignment="1">
      <alignment horizontal="center"/>
    </xf>
    <xf numFmtId="178" fontId="13" fillId="0" borderId="35" xfId="1" applyNumberFormat="1" applyFont="1" applyBorder="1" applyAlignment="1">
      <alignment horizontal="right"/>
    </xf>
    <xf numFmtId="0" fontId="8" fillId="0" borderId="37" xfId="1" applyFont="1" applyBorder="1" applyAlignment="1">
      <alignment horizontal="justify"/>
    </xf>
    <xf numFmtId="0" fontId="8" fillId="0" borderId="7" xfId="1" applyFont="1" applyBorder="1" applyAlignment="1">
      <alignment horizontal="left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178" fontId="13" fillId="0" borderId="1" xfId="1" applyNumberFormat="1" applyFont="1" applyBorder="1" applyAlignment="1">
      <alignment horizontal="right"/>
    </xf>
    <xf numFmtId="0" fontId="8" fillId="0" borderId="38" xfId="1" applyFont="1" applyBorder="1" applyAlignment="1">
      <alignment horizontal="justify"/>
    </xf>
    <xf numFmtId="176" fontId="8" fillId="0" borderId="25" xfId="1" applyNumberFormat="1" applyFont="1" applyBorder="1" applyAlignment="1"/>
    <xf numFmtId="177" fontId="7" fillId="0" borderId="0" xfId="1" applyNumberFormat="1" applyFont="1" applyBorder="1" applyAlignment="1"/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177" fontId="7" fillId="0" borderId="2" xfId="1" applyNumberFormat="1" applyFont="1" applyBorder="1" applyAlignment="1"/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right"/>
    </xf>
    <xf numFmtId="179" fontId="7" fillId="0" borderId="0" xfId="1" applyNumberFormat="1" applyFont="1" applyBorder="1" applyAlignment="1">
      <alignment horizontal="right"/>
    </xf>
    <xf numFmtId="177" fontId="7" fillId="0" borderId="2" xfId="1" applyNumberFormat="1" applyFont="1" applyBorder="1" applyAlignment="1">
      <alignment horizontal="right"/>
    </xf>
    <xf numFmtId="176" fontId="7" fillId="0" borderId="2" xfId="1" applyNumberFormat="1" applyFont="1" applyBorder="1" applyAlignment="1">
      <alignment horizontal="right"/>
    </xf>
    <xf numFmtId="177" fontId="7" fillId="0" borderId="1" xfId="1" applyNumberFormat="1" applyFont="1" applyBorder="1" applyAlignment="1">
      <alignment horizontal="justify"/>
    </xf>
    <xf numFmtId="176" fontId="7" fillId="0" borderId="1" xfId="1" applyNumberFormat="1" applyFont="1" applyBorder="1" applyAlignment="1">
      <alignment horizontal="right"/>
    </xf>
    <xf numFmtId="177" fontId="7" fillId="0" borderId="35" xfId="1" applyNumberFormat="1" applyFont="1" applyBorder="1" applyAlignment="1">
      <alignment horizontal="justify"/>
    </xf>
    <xf numFmtId="176" fontId="7" fillId="0" borderId="35" xfId="1" applyNumberFormat="1" applyFont="1" applyBorder="1" applyAlignment="1">
      <alignment horizontal="right"/>
    </xf>
    <xf numFmtId="177" fontId="7" fillId="0" borderId="13" xfId="1" applyNumberFormat="1" applyFont="1" applyBorder="1" applyAlignment="1">
      <alignment horizontal="justify"/>
    </xf>
    <xf numFmtId="176" fontId="7" fillId="0" borderId="13" xfId="1" applyNumberFormat="1" applyFont="1" applyBorder="1" applyAlignment="1">
      <alignment horizontal="right"/>
    </xf>
    <xf numFmtId="3" fontId="7" fillId="0" borderId="22" xfId="1" applyNumberFormat="1" applyFont="1" applyBorder="1" applyAlignment="1">
      <alignment horizontal="center"/>
    </xf>
    <xf numFmtId="3" fontId="7" fillId="0" borderId="24" xfId="1" applyNumberFormat="1" applyFont="1" applyBorder="1" applyAlignment="1">
      <alignment horizontal="center"/>
    </xf>
    <xf numFmtId="3" fontId="7" fillId="0" borderId="22" xfId="1" applyNumberFormat="1" applyFont="1" applyBorder="1" applyAlignment="1">
      <alignment horizontal="right"/>
    </xf>
    <xf numFmtId="3" fontId="7" fillId="0" borderId="24" xfId="1" applyNumberFormat="1" applyFont="1" applyBorder="1" applyAlignment="1">
      <alignment horizontal="right"/>
    </xf>
    <xf numFmtId="3" fontId="7" fillId="0" borderId="6" xfId="1" applyNumberFormat="1" applyFont="1" applyBorder="1" applyAlignment="1">
      <alignment horizontal="right"/>
    </xf>
    <xf numFmtId="3" fontId="7" fillId="0" borderId="36" xfId="1" applyNumberFormat="1" applyFont="1" applyBorder="1" applyAlignment="1">
      <alignment horizontal="right"/>
    </xf>
    <xf numFmtId="3" fontId="7" fillId="0" borderId="28" xfId="1" applyNumberFormat="1" applyFont="1" applyBorder="1" applyAlignment="1">
      <alignment horizontal="right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10" fillId="0" borderId="15" xfId="1" applyFont="1" applyBorder="1" applyAlignment="1">
      <alignment horizontal="center" vertical="center"/>
    </xf>
    <xf numFmtId="38" fontId="12" fillId="0" borderId="0" xfId="1" applyNumberFormat="1" applyFont="1" applyBorder="1" applyAlignment="1">
      <alignment horizontal="center"/>
    </xf>
    <xf numFmtId="38" fontId="12" fillId="0" borderId="0" xfId="2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Zeros="0" tabSelected="1" zoomScaleNormal="100" workbookViewId="0">
      <selection activeCell="B1" sqref="B1"/>
    </sheetView>
  </sheetViews>
  <sheetFormatPr defaultRowHeight="12"/>
  <cols>
    <col min="1" max="1" width="3" style="23" customWidth="1"/>
    <col min="2" max="2" width="22.5" style="23" customWidth="1"/>
    <col min="3" max="4" width="9.375" style="23" customWidth="1"/>
    <col min="5" max="5" width="6.625" style="23" customWidth="1"/>
    <col min="6" max="6" width="5.875" style="23" customWidth="1"/>
    <col min="7" max="7" width="12.875" style="23" customWidth="1"/>
    <col min="8" max="8" width="2.75" style="23" customWidth="1"/>
    <col min="9" max="9" width="12.875" style="23" customWidth="1"/>
    <col min="10" max="10" width="15.25" style="23" customWidth="1"/>
    <col min="11" max="16384" width="9" style="23"/>
  </cols>
  <sheetData>
    <row r="1" spans="1:11" ht="55.5" customHeight="1">
      <c r="A1" s="68"/>
      <c r="B1" s="69"/>
      <c r="C1" s="69"/>
      <c r="D1" s="69"/>
      <c r="E1" s="69"/>
      <c r="F1" s="69"/>
      <c r="G1" s="69"/>
      <c r="H1" s="69"/>
      <c r="I1" s="69"/>
      <c r="J1" s="70"/>
    </row>
    <row r="2" spans="1:11" ht="55.5" customHeight="1">
      <c r="A2" s="116" t="s">
        <v>219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1" ht="55.5" customHeight="1">
      <c r="A3" s="25"/>
      <c r="B3" s="26"/>
      <c r="C3" s="26"/>
      <c r="D3" s="26"/>
      <c r="E3" s="71"/>
      <c r="F3" s="71"/>
      <c r="G3" s="71"/>
      <c r="H3" s="26"/>
      <c r="I3" s="72"/>
      <c r="J3" s="73"/>
    </row>
    <row r="4" spans="1:11" s="24" customFormat="1" ht="23.25" customHeight="1">
      <c r="A4" s="25"/>
      <c r="B4" s="36"/>
      <c r="C4" s="36"/>
      <c r="E4" s="38" t="s">
        <v>194</v>
      </c>
      <c r="F4" s="124">
        <f>I31</f>
        <v>0</v>
      </c>
      <c r="G4" s="124"/>
      <c r="H4" s="36" t="s">
        <v>195</v>
      </c>
      <c r="I4" s="74"/>
      <c r="J4" s="75"/>
    </row>
    <row r="5" spans="1:11" ht="23.25" customHeight="1">
      <c r="A5" s="25"/>
      <c r="B5" s="36"/>
      <c r="C5" s="36"/>
      <c r="E5" s="38" t="s">
        <v>196</v>
      </c>
      <c r="F5" s="125">
        <f>F4*1.08</f>
        <v>0</v>
      </c>
      <c r="G5" s="125"/>
      <c r="H5" s="36" t="s">
        <v>195</v>
      </c>
      <c r="I5" s="74"/>
      <c r="J5" s="76"/>
    </row>
    <row r="6" spans="1:11" ht="23.25" customHeight="1" thickBot="1">
      <c r="A6" s="29"/>
      <c r="B6" s="30"/>
      <c r="C6" s="30"/>
      <c r="D6" s="30"/>
      <c r="E6" s="77"/>
      <c r="F6" s="77"/>
      <c r="G6" s="77"/>
      <c r="H6" s="77"/>
      <c r="I6" s="77"/>
      <c r="J6" s="31"/>
    </row>
    <row r="7" spans="1:11" ht="30" customHeight="1" thickBot="1">
      <c r="A7" s="123" t="s">
        <v>197</v>
      </c>
      <c r="B7" s="113"/>
      <c r="C7" s="112" t="s">
        <v>198</v>
      </c>
      <c r="D7" s="113"/>
      <c r="E7" s="32" t="s">
        <v>199</v>
      </c>
      <c r="F7" s="33" t="s">
        <v>200</v>
      </c>
      <c r="G7" s="32" t="s">
        <v>201</v>
      </c>
      <c r="H7" s="112" t="s">
        <v>202</v>
      </c>
      <c r="I7" s="113"/>
      <c r="J7" s="34" t="s">
        <v>203</v>
      </c>
      <c r="K7" s="24"/>
    </row>
    <row r="8" spans="1:11" ht="27.95" customHeight="1">
      <c r="A8" s="55" t="s">
        <v>206</v>
      </c>
      <c r="B8" s="35"/>
      <c r="C8" s="36"/>
      <c r="D8" s="36"/>
      <c r="E8" s="37"/>
      <c r="F8" s="90"/>
      <c r="G8" s="105"/>
      <c r="H8" s="91"/>
      <c r="I8" s="92"/>
      <c r="J8" s="39"/>
      <c r="K8" s="24"/>
    </row>
    <row r="9" spans="1:11" ht="22.5" customHeight="1">
      <c r="A9" s="61"/>
      <c r="B9" s="119" t="s">
        <v>213</v>
      </c>
      <c r="C9" s="119"/>
      <c r="D9" s="120"/>
      <c r="E9" s="42"/>
      <c r="F9" s="93"/>
      <c r="G9" s="106"/>
      <c r="H9" s="94"/>
      <c r="I9" s="95"/>
      <c r="J9" s="62"/>
      <c r="K9" s="24"/>
    </row>
    <row r="10" spans="1:11" ht="27.95" customHeight="1">
      <c r="A10" s="56"/>
      <c r="B10" s="63" t="s">
        <v>207</v>
      </c>
      <c r="C10" s="63"/>
      <c r="D10" s="64"/>
      <c r="E10" s="58"/>
      <c r="F10" s="96"/>
      <c r="G10" s="107"/>
      <c r="H10" s="96"/>
      <c r="I10" s="59"/>
      <c r="J10" s="60"/>
      <c r="K10" s="24"/>
    </row>
    <row r="11" spans="1:11" ht="44.25" customHeight="1">
      <c r="A11" s="27"/>
      <c r="B11" s="114" t="s">
        <v>211</v>
      </c>
      <c r="C11" s="114"/>
      <c r="D11" s="115"/>
      <c r="E11" s="42" t="s">
        <v>2</v>
      </c>
      <c r="F11" s="97">
        <v>1</v>
      </c>
      <c r="G11" s="108"/>
      <c r="H11" s="98"/>
      <c r="I11" s="43">
        <f>F11*G11</f>
        <v>0</v>
      </c>
      <c r="J11" s="44"/>
      <c r="K11" s="24"/>
    </row>
    <row r="12" spans="1:11" ht="27.95" customHeight="1">
      <c r="A12" s="27"/>
      <c r="B12" s="45" t="s">
        <v>208</v>
      </c>
      <c r="C12" s="121" t="s">
        <v>215</v>
      </c>
      <c r="D12" s="122"/>
      <c r="E12" s="42" t="s">
        <v>2</v>
      </c>
      <c r="F12" s="97">
        <v>1</v>
      </c>
      <c r="G12" s="108">
        <f>低圧用部品!H54</f>
        <v>0</v>
      </c>
      <c r="H12" s="98"/>
      <c r="I12" s="43">
        <f>F12*G12</f>
        <v>0</v>
      </c>
      <c r="J12" s="89"/>
      <c r="K12" s="24"/>
    </row>
    <row r="13" spans="1:11" ht="27.95" customHeight="1">
      <c r="A13" s="46"/>
      <c r="B13" s="40" t="s">
        <v>209</v>
      </c>
      <c r="C13" s="41"/>
      <c r="D13" s="41"/>
      <c r="E13" s="42" t="s">
        <v>2</v>
      </c>
      <c r="F13" s="97">
        <v>1</v>
      </c>
      <c r="G13" s="108"/>
      <c r="H13" s="98"/>
      <c r="I13" s="43">
        <f>F13*G13</f>
        <v>0</v>
      </c>
      <c r="J13" s="44"/>
      <c r="K13" s="24"/>
    </row>
    <row r="14" spans="1:11" ht="27.95" customHeight="1">
      <c r="A14" s="46"/>
      <c r="B14" s="45" t="s">
        <v>210</v>
      </c>
      <c r="C14" s="41"/>
      <c r="D14" s="41"/>
      <c r="E14" s="42" t="s">
        <v>2</v>
      </c>
      <c r="F14" s="97">
        <v>1</v>
      </c>
      <c r="G14" s="108"/>
      <c r="H14" s="98"/>
      <c r="I14" s="43">
        <f>F14*G14</f>
        <v>0</v>
      </c>
      <c r="J14" s="44"/>
      <c r="K14" s="24"/>
    </row>
    <row r="15" spans="1:11" ht="27.95" customHeight="1">
      <c r="A15" s="46"/>
      <c r="B15" s="47" t="s">
        <v>204</v>
      </c>
      <c r="C15" s="41"/>
      <c r="D15" s="41"/>
      <c r="E15" s="42"/>
      <c r="F15" s="97"/>
      <c r="G15" s="108"/>
      <c r="H15" s="98"/>
      <c r="I15" s="43">
        <f>SUM(I11:I14)</f>
        <v>0</v>
      </c>
      <c r="J15" s="44"/>
      <c r="K15" s="24"/>
    </row>
    <row r="16" spans="1:11" ht="27.95" customHeight="1">
      <c r="A16" s="46"/>
      <c r="B16" s="40"/>
      <c r="C16" s="41"/>
      <c r="D16" s="41"/>
      <c r="E16" s="42"/>
      <c r="F16" s="97"/>
      <c r="G16" s="108"/>
      <c r="H16" s="98"/>
      <c r="I16" s="43"/>
      <c r="J16" s="44"/>
      <c r="K16" s="24"/>
    </row>
    <row r="17" spans="1:11" ht="27.95" customHeight="1">
      <c r="A17" s="55" t="s">
        <v>212</v>
      </c>
      <c r="B17" s="66"/>
      <c r="C17" s="67"/>
      <c r="D17" s="66"/>
      <c r="E17" s="37"/>
      <c r="F17" s="90"/>
      <c r="G17" s="105"/>
      <c r="H17" s="91"/>
      <c r="I17" s="92"/>
      <c r="J17" s="39"/>
      <c r="K17" s="24"/>
    </row>
    <row r="18" spans="1:11" ht="22.5" customHeight="1">
      <c r="A18" s="61"/>
      <c r="B18" s="119" t="s">
        <v>214</v>
      </c>
      <c r="C18" s="119"/>
      <c r="D18" s="120"/>
      <c r="E18" s="42"/>
      <c r="F18" s="93"/>
      <c r="G18" s="106"/>
      <c r="H18" s="94"/>
      <c r="I18" s="95"/>
      <c r="J18" s="62"/>
      <c r="K18" s="24"/>
    </row>
    <row r="19" spans="1:11" ht="27.95" customHeight="1">
      <c r="A19" s="56"/>
      <c r="B19" s="57" t="s">
        <v>207</v>
      </c>
      <c r="C19" s="57"/>
      <c r="D19" s="65"/>
      <c r="E19" s="58"/>
      <c r="F19" s="96"/>
      <c r="G19" s="107"/>
      <c r="H19" s="96"/>
      <c r="I19" s="59"/>
      <c r="J19" s="60"/>
      <c r="K19" s="24"/>
    </row>
    <row r="20" spans="1:11" ht="36" customHeight="1">
      <c r="A20" s="27"/>
      <c r="B20" s="114" t="s">
        <v>220</v>
      </c>
      <c r="C20" s="114"/>
      <c r="D20" s="115"/>
      <c r="E20" s="42" t="s">
        <v>2</v>
      </c>
      <c r="F20" s="97">
        <v>1</v>
      </c>
      <c r="G20" s="108"/>
      <c r="H20" s="98"/>
      <c r="I20" s="43">
        <f>F20*G20</f>
        <v>0</v>
      </c>
      <c r="J20" s="44"/>
      <c r="K20" s="24"/>
    </row>
    <row r="21" spans="1:11" ht="27.95" customHeight="1">
      <c r="A21" s="27"/>
      <c r="B21" s="45" t="s">
        <v>208</v>
      </c>
      <c r="C21" s="121" t="s">
        <v>216</v>
      </c>
      <c r="D21" s="122"/>
      <c r="E21" s="42" t="s">
        <v>2</v>
      </c>
      <c r="F21" s="97">
        <v>1</v>
      </c>
      <c r="G21" s="108">
        <f>高圧用部品!H71</f>
        <v>0</v>
      </c>
      <c r="H21" s="98"/>
      <c r="I21" s="43">
        <f>F21*G21</f>
        <v>0</v>
      </c>
      <c r="J21" s="89"/>
      <c r="K21" s="24"/>
    </row>
    <row r="22" spans="1:11" ht="27.95" customHeight="1">
      <c r="A22" s="46"/>
      <c r="B22" s="40" t="s">
        <v>209</v>
      </c>
      <c r="C22" s="41"/>
      <c r="D22" s="41"/>
      <c r="E22" s="42" t="s">
        <v>2</v>
      </c>
      <c r="F22" s="97">
        <v>1</v>
      </c>
      <c r="G22" s="108"/>
      <c r="H22" s="98"/>
      <c r="I22" s="43">
        <f>F22*G22</f>
        <v>0</v>
      </c>
      <c r="J22" s="44"/>
      <c r="K22" s="24"/>
    </row>
    <row r="23" spans="1:11" ht="27.95" customHeight="1">
      <c r="A23" s="46"/>
      <c r="B23" s="45" t="s">
        <v>210</v>
      </c>
      <c r="C23" s="41"/>
      <c r="D23" s="41"/>
      <c r="E23" s="42" t="s">
        <v>2</v>
      </c>
      <c r="F23" s="97">
        <v>1</v>
      </c>
      <c r="G23" s="108"/>
      <c r="H23" s="98"/>
      <c r="I23" s="43">
        <f>F23*G23</f>
        <v>0</v>
      </c>
      <c r="J23" s="44"/>
      <c r="K23" s="24"/>
    </row>
    <row r="24" spans="1:11" ht="27.95" customHeight="1">
      <c r="A24" s="46"/>
      <c r="B24" s="47" t="s">
        <v>204</v>
      </c>
      <c r="C24" s="41"/>
      <c r="D24" s="41"/>
      <c r="E24" s="42"/>
      <c r="F24" s="97"/>
      <c r="G24" s="108"/>
      <c r="H24" s="98"/>
      <c r="I24" s="43">
        <f>SUM(I20:I23)</f>
        <v>0</v>
      </c>
      <c r="J24" s="44"/>
      <c r="K24" s="24"/>
    </row>
    <row r="25" spans="1:11" ht="27.95" customHeight="1">
      <c r="A25" s="84"/>
      <c r="B25" s="85"/>
      <c r="C25" s="28"/>
      <c r="D25" s="28"/>
      <c r="E25" s="86"/>
      <c r="F25" s="99"/>
      <c r="G25" s="109"/>
      <c r="H25" s="100"/>
      <c r="I25" s="87"/>
      <c r="J25" s="88"/>
      <c r="K25" s="24"/>
    </row>
    <row r="26" spans="1:11" ht="27.95" customHeight="1">
      <c r="A26" s="84"/>
      <c r="B26" s="85"/>
      <c r="C26" s="28"/>
      <c r="D26" s="28"/>
      <c r="E26" s="86"/>
      <c r="F26" s="99"/>
      <c r="G26" s="109"/>
      <c r="H26" s="100"/>
      <c r="I26" s="87"/>
      <c r="J26" s="88"/>
      <c r="K26" s="24"/>
    </row>
    <row r="27" spans="1:11" ht="27.95" customHeight="1">
      <c r="A27" s="84"/>
      <c r="B27" s="85"/>
      <c r="C27" s="28"/>
      <c r="D27" s="28"/>
      <c r="E27" s="86"/>
      <c r="F27" s="99"/>
      <c r="G27" s="109"/>
      <c r="H27" s="100"/>
      <c r="I27" s="87"/>
      <c r="J27" s="88"/>
      <c r="K27" s="24"/>
    </row>
    <row r="28" spans="1:11" ht="27.95" customHeight="1">
      <c r="A28" s="84"/>
      <c r="B28" s="85"/>
      <c r="C28" s="28"/>
      <c r="D28" s="28"/>
      <c r="E28" s="86"/>
      <c r="F28" s="99"/>
      <c r="G28" s="109"/>
      <c r="H28" s="100"/>
      <c r="I28" s="87"/>
      <c r="J28" s="88"/>
      <c r="K28" s="24"/>
    </row>
    <row r="29" spans="1:11" ht="27.95" customHeight="1">
      <c r="A29" s="84"/>
      <c r="B29" s="85"/>
      <c r="C29" s="28"/>
      <c r="D29" s="28"/>
      <c r="E29" s="86"/>
      <c r="F29" s="99"/>
      <c r="G29" s="109"/>
      <c r="H29" s="100"/>
      <c r="I29" s="87"/>
      <c r="J29" s="88"/>
      <c r="K29" s="24"/>
    </row>
    <row r="30" spans="1:11" ht="27.95" customHeight="1" thickBot="1">
      <c r="A30" s="78"/>
      <c r="B30" s="79"/>
      <c r="C30" s="80"/>
      <c r="D30" s="80"/>
      <c r="E30" s="81"/>
      <c r="F30" s="101"/>
      <c r="G30" s="110"/>
      <c r="H30" s="102"/>
      <c r="I30" s="82"/>
      <c r="J30" s="83"/>
      <c r="K30" s="24"/>
    </row>
    <row r="31" spans="1:11" ht="27.95" customHeight="1" thickBot="1">
      <c r="A31" s="48"/>
      <c r="B31" s="49" t="s">
        <v>205</v>
      </c>
      <c r="C31" s="50"/>
      <c r="D31" s="50"/>
      <c r="E31" s="51"/>
      <c r="F31" s="103"/>
      <c r="G31" s="111"/>
      <c r="H31" s="104"/>
      <c r="I31" s="52">
        <f>I15+I24</f>
        <v>0</v>
      </c>
      <c r="J31" s="53"/>
      <c r="K31" s="24"/>
    </row>
    <row r="32" spans="1:11" ht="17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24"/>
    </row>
  </sheetData>
  <mergeCells count="12">
    <mergeCell ref="C21:D21"/>
    <mergeCell ref="A7:B7"/>
    <mergeCell ref="C7:D7"/>
    <mergeCell ref="F4:G4"/>
    <mergeCell ref="F5:G5"/>
    <mergeCell ref="H7:I7"/>
    <mergeCell ref="B11:D11"/>
    <mergeCell ref="B20:D20"/>
    <mergeCell ref="A2:J2"/>
    <mergeCell ref="B9:D9"/>
    <mergeCell ref="B18:D18"/>
    <mergeCell ref="C12:D12"/>
  </mergeCells>
  <phoneticPr fontId="2"/>
  <dataValidations count="1">
    <dataValidation imeMode="off" allowBlank="1" showInputMessage="1" showErrorMessage="1" sqref="F8:I31"/>
  </dataValidations>
  <printOptions horizontalCentered="1"/>
  <pageMargins left="0.59055118110236227" right="0.59055118110236227" top="0.59055118110236227" bottom="0.39370078740157483" header="0.51181102362204722" footer="0.31496062992125984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Zeros="0" zoomScaleNormal="100" workbookViewId="0">
      <selection activeCell="C2" sqref="C2"/>
    </sheetView>
  </sheetViews>
  <sheetFormatPr defaultRowHeight="13.5"/>
  <cols>
    <col min="1" max="1" width="3.5" style="1" customWidth="1"/>
    <col min="2" max="2" width="30.625" style="1" hidden="1" customWidth="1"/>
    <col min="3" max="3" width="37.875" style="1" customWidth="1"/>
    <col min="4" max="4" width="23.25" style="1" customWidth="1"/>
    <col min="5" max="5" width="6.125" style="1" customWidth="1"/>
    <col min="6" max="6" width="5.625" style="1" customWidth="1"/>
    <col min="7" max="7" width="9.375" style="1" customWidth="1"/>
    <col min="8" max="8" width="12.625" style="1" customWidth="1"/>
    <col min="9" max="16384" width="9" style="1"/>
  </cols>
  <sheetData>
    <row r="1" spans="1:8">
      <c r="A1" s="129" t="s">
        <v>217</v>
      </c>
      <c r="B1" s="129"/>
      <c r="C1" s="129"/>
      <c r="D1" s="129"/>
      <c r="E1" s="129"/>
      <c r="F1" s="129"/>
      <c r="G1" s="129"/>
      <c r="H1" s="129"/>
    </row>
    <row r="3" spans="1:8" ht="15" customHeight="1">
      <c r="A3" s="6"/>
      <c r="B3" s="5" t="s">
        <v>3</v>
      </c>
      <c r="C3" s="8" t="s">
        <v>3</v>
      </c>
      <c r="D3" s="8" t="s">
        <v>4</v>
      </c>
      <c r="E3" s="8" t="s">
        <v>0</v>
      </c>
      <c r="F3" s="8" t="s">
        <v>1</v>
      </c>
      <c r="G3" s="8" t="s">
        <v>5</v>
      </c>
      <c r="H3" s="8" t="s">
        <v>6</v>
      </c>
    </row>
    <row r="4" spans="1:8" ht="16.5" customHeight="1">
      <c r="A4" s="6">
        <v>1</v>
      </c>
      <c r="B4" s="7" t="s">
        <v>189</v>
      </c>
      <c r="C4" s="7" t="str">
        <f>DBCS(B4)</f>
        <v>１段シリンダーヘッドＰ／Ｋ</v>
      </c>
      <c r="D4" s="12" t="s">
        <v>24</v>
      </c>
      <c r="E4" s="15">
        <v>2</v>
      </c>
      <c r="F4" s="8" t="s">
        <v>7</v>
      </c>
      <c r="G4" s="17"/>
      <c r="H4" s="18">
        <f t="shared" ref="H4:H52" si="0">E4*G4</f>
        <v>0</v>
      </c>
    </row>
    <row r="5" spans="1:8" ht="16.5" customHeight="1">
      <c r="A5" s="6">
        <v>2</v>
      </c>
      <c r="B5" s="9" t="s">
        <v>25</v>
      </c>
      <c r="C5" s="7" t="str">
        <f t="shared" ref="C5:C52" si="1">DBCS(B5)</f>
        <v>１段吸込フランジＰ／Ｋ</v>
      </c>
      <c r="D5" s="13" t="s">
        <v>26</v>
      </c>
      <c r="E5" s="15">
        <v>2</v>
      </c>
      <c r="F5" s="8" t="s">
        <v>7</v>
      </c>
      <c r="G5" s="17"/>
      <c r="H5" s="18">
        <f t="shared" si="0"/>
        <v>0</v>
      </c>
    </row>
    <row r="6" spans="1:8" ht="16.5" customHeight="1">
      <c r="A6" s="6">
        <v>3</v>
      </c>
      <c r="B6" s="9" t="s">
        <v>27</v>
      </c>
      <c r="C6" s="7" t="str">
        <f t="shared" si="1"/>
        <v>２段吐出フランジＰ／Ｋ</v>
      </c>
      <c r="D6" s="13" t="s">
        <v>85</v>
      </c>
      <c r="E6" s="15">
        <v>2</v>
      </c>
      <c r="F6" s="8" t="s">
        <v>7</v>
      </c>
      <c r="G6" s="17"/>
      <c r="H6" s="18">
        <f t="shared" si="0"/>
        <v>0</v>
      </c>
    </row>
    <row r="7" spans="1:8" ht="16.5" customHeight="1">
      <c r="A7" s="6">
        <v>4</v>
      </c>
      <c r="B7" s="9" t="s">
        <v>29</v>
      </c>
      <c r="C7" s="7" t="str">
        <f t="shared" si="1"/>
        <v>１段シリンダーＰ／Ｋ</v>
      </c>
      <c r="D7" s="13" t="s">
        <v>28</v>
      </c>
      <c r="E7" s="15">
        <v>2</v>
      </c>
      <c r="F7" s="8" t="s">
        <v>7</v>
      </c>
      <c r="G7" s="18"/>
      <c r="H7" s="18">
        <f t="shared" si="0"/>
        <v>0</v>
      </c>
    </row>
    <row r="8" spans="1:8" ht="16.5" customHeight="1">
      <c r="A8" s="6">
        <v>5</v>
      </c>
      <c r="B8" s="9" t="s">
        <v>9</v>
      </c>
      <c r="C8" s="7" t="str">
        <f t="shared" si="1"/>
        <v>１段吸込弁組立</v>
      </c>
      <c r="D8" s="13" t="s">
        <v>30</v>
      </c>
      <c r="E8" s="15">
        <v>2</v>
      </c>
      <c r="F8" s="8" t="s">
        <v>7</v>
      </c>
      <c r="G8" s="18"/>
      <c r="H8" s="18">
        <f t="shared" si="0"/>
        <v>0</v>
      </c>
    </row>
    <row r="9" spans="1:8" ht="16.5" customHeight="1">
      <c r="A9" s="6">
        <v>6</v>
      </c>
      <c r="B9" s="9" t="s">
        <v>12</v>
      </c>
      <c r="C9" s="7" t="str">
        <f t="shared" si="1"/>
        <v>１段吐出弁組立</v>
      </c>
      <c r="D9" s="13" t="s">
        <v>86</v>
      </c>
      <c r="E9" s="15">
        <v>2</v>
      </c>
      <c r="F9" s="8" t="s">
        <v>7</v>
      </c>
      <c r="G9" s="18"/>
      <c r="H9" s="18">
        <f t="shared" si="0"/>
        <v>0</v>
      </c>
    </row>
    <row r="10" spans="1:8" ht="16.5" customHeight="1">
      <c r="A10" s="6">
        <v>7</v>
      </c>
      <c r="B10" s="9" t="s">
        <v>31</v>
      </c>
      <c r="C10" s="7" t="str">
        <f t="shared" si="1"/>
        <v>１段弁Ｐ／Ｋ</v>
      </c>
      <c r="D10" s="13" t="s">
        <v>32</v>
      </c>
      <c r="E10" s="15">
        <v>4</v>
      </c>
      <c r="F10" s="8" t="s">
        <v>7</v>
      </c>
      <c r="G10" s="18"/>
      <c r="H10" s="18">
        <f t="shared" si="0"/>
        <v>0</v>
      </c>
    </row>
    <row r="11" spans="1:8" ht="16.5" customHeight="1">
      <c r="A11" s="6">
        <v>8</v>
      </c>
      <c r="B11" s="9" t="s">
        <v>33</v>
      </c>
      <c r="C11" s="7" t="str">
        <f t="shared" si="1"/>
        <v>１段Ｏリング</v>
      </c>
      <c r="D11" s="13" t="s">
        <v>34</v>
      </c>
      <c r="E11" s="15">
        <v>4</v>
      </c>
      <c r="F11" s="8" t="s">
        <v>7</v>
      </c>
      <c r="G11" s="18"/>
      <c r="H11" s="18">
        <f t="shared" si="0"/>
        <v>0</v>
      </c>
    </row>
    <row r="12" spans="1:8" ht="16.5" customHeight="1">
      <c r="A12" s="6">
        <v>9</v>
      </c>
      <c r="B12" s="9" t="s">
        <v>35</v>
      </c>
      <c r="C12" s="7" t="str">
        <f t="shared" si="1"/>
        <v>１段ダイヤフラム</v>
      </c>
      <c r="D12" s="13" t="s">
        <v>36</v>
      </c>
      <c r="E12" s="15">
        <v>2</v>
      </c>
      <c r="F12" s="8" t="s">
        <v>7</v>
      </c>
      <c r="G12" s="18"/>
      <c r="H12" s="18">
        <f t="shared" si="0"/>
        <v>0</v>
      </c>
    </row>
    <row r="13" spans="1:8" ht="16.5" customHeight="1">
      <c r="A13" s="6">
        <v>10</v>
      </c>
      <c r="B13" s="9" t="s">
        <v>41</v>
      </c>
      <c r="C13" s="7" t="str">
        <f t="shared" si="1"/>
        <v>１段タコイルバネ（ストレートタイプ）</v>
      </c>
      <c r="D13" s="13" t="s">
        <v>37</v>
      </c>
      <c r="E13" s="15">
        <v>2</v>
      </c>
      <c r="F13" s="8" t="s">
        <v>7</v>
      </c>
      <c r="G13" s="18"/>
      <c r="H13" s="18">
        <f t="shared" si="0"/>
        <v>0</v>
      </c>
    </row>
    <row r="14" spans="1:8" ht="16.5" customHeight="1">
      <c r="A14" s="6">
        <v>11</v>
      </c>
      <c r="B14" s="9" t="s">
        <v>38</v>
      </c>
      <c r="C14" s="7" t="str">
        <f t="shared" si="1"/>
        <v>１段調整リング</v>
      </c>
      <c r="D14" s="13" t="s">
        <v>39</v>
      </c>
      <c r="E14" s="15">
        <v>4</v>
      </c>
      <c r="F14" s="8" t="s">
        <v>7</v>
      </c>
      <c r="G14" s="18"/>
      <c r="H14" s="18">
        <f t="shared" si="0"/>
        <v>0</v>
      </c>
    </row>
    <row r="15" spans="1:8" ht="16.5" customHeight="1">
      <c r="A15" s="6">
        <v>12</v>
      </c>
      <c r="B15" s="9" t="s">
        <v>33</v>
      </c>
      <c r="C15" s="7" t="str">
        <f t="shared" si="1"/>
        <v>１段Ｏリング</v>
      </c>
      <c r="D15" s="13" t="s">
        <v>40</v>
      </c>
      <c r="E15" s="15">
        <v>2</v>
      </c>
      <c r="F15" s="8" t="s">
        <v>7</v>
      </c>
      <c r="G15" s="18"/>
      <c r="H15" s="18">
        <f t="shared" si="0"/>
        <v>0</v>
      </c>
    </row>
    <row r="16" spans="1:8" ht="16.5" customHeight="1">
      <c r="A16" s="6">
        <v>13</v>
      </c>
      <c r="B16" s="9" t="s">
        <v>42</v>
      </c>
      <c r="C16" s="7" t="str">
        <f t="shared" si="1"/>
        <v>２段シリンダーヘッドＰ／Ｋ</v>
      </c>
      <c r="D16" s="13" t="s">
        <v>43</v>
      </c>
      <c r="E16" s="15">
        <v>2</v>
      </c>
      <c r="F16" s="8" t="s">
        <v>7</v>
      </c>
      <c r="G16" s="18"/>
      <c r="H16" s="18">
        <f t="shared" si="0"/>
        <v>0</v>
      </c>
    </row>
    <row r="17" spans="1:8" ht="16.5" customHeight="1">
      <c r="A17" s="6">
        <v>14</v>
      </c>
      <c r="B17" s="9" t="s">
        <v>44</v>
      </c>
      <c r="C17" s="7" t="str">
        <f t="shared" si="1"/>
        <v>２段吸込フランジＰ／Ｋ</v>
      </c>
      <c r="D17" s="13" t="s">
        <v>87</v>
      </c>
      <c r="E17" s="15">
        <v>2</v>
      </c>
      <c r="F17" s="8" t="s">
        <v>7</v>
      </c>
      <c r="G17" s="18"/>
      <c r="H17" s="18">
        <f t="shared" si="0"/>
        <v>0</v>
      </c>
    </row>
    <row r="18" spans="1:8" ht="16.5" customHeight="1">
      <c r="A18" s="6">
        <v>15</v>
      </c>
      <c r="B18" s="9" t="s">
        <v>45</v>
      </c>
      <c r="C18" s="7" t="str">
        <f t="shared" si="1"/>
        <v>２段排出フランジＰ／Ｋ</v>
      </c>
      <c r="D18" s="13" t="s">
        <v>88</v>
      </c>
      <c r="E18" s="15">
        <v>2</v>
      </c>
      <c r="F18" s="8" t="s">
        <v>7</v>
      </c>
      <c r="G18" s="18"/>
      <c r="H18" s="18">
        <f t="shared" si="0"/>
        <v>0</v>
      </c>
    </row>
    <row r="19" spans="1:8" ht="16.5" customHeight="1">
      <c r="A19" s="6">
        <v>16</v>
      </c>
      <c r="B19" s="9" t="s">
        <v>46</v>
      </c>
      <c r="C19" s="7" t="str">
        <f t="shared" si="1"/>
        <v>２段ガイドシリンダーＰ／Ｋ</v>
      </c>
      <c r="D19" s="13" t="s">
        <v>47</v>
      </c>
      <c r="E19" s="15">
        <v>2</v>
      </c>
      <c r="F19" s="8" t="s">
        <v>7</v>
      </c>
      <c r="G19" s="18"/>
      <c r="H19" s="18">
        <f t="shared" si="0"/>
        <v>0</v>
      </c>
    </row>
    <row r="20" spans="1:8" ht="16.5" customHeight="1">
      <c r="A20" s="6">
        <v>17</v>
      </c>
      <c r="B20" s="9" t="s">
        <v>48</v>
      </c>
      <c r="C20" s="7" t="str">
        <f t="shared" si="1"/>
        <v>２段シリンダーＰ／Ｋ</v>
      </c>
      <c r="D20" s="13" t="s">
        <v>28</v>
      </c>
      <c r="E20" s="15">
        <v>2</v>
      </c>
      <c r="F20" s="8" t="s">
        <v>7</v>
      </c>
      <c r="G20" s="18"/>
      <c r="H20" s="18">
        <f t="shared" si="0"/>
        <v>0</v>
      </c>
    </row>
    <row r="21" spans="1:8" ht="16.5" customHeight="1">
      <c r="A21" s="6">
        <v>18</v>
      </c>
      <c r="B21" s="9" t="s">
        <v>10</v>
      </c>
      <c r="C21" s="7" t="str">
        <f t="shared" si="1"/>
        <v>２段吸込弁組立</v>
      </c>
      <c r="D21" s="13" t="s">
        <v>49</v>
      </c>
      <c r="E21" s="15">
        <v>2</v>
      </c>
      <c r="F21" s="8" t="s">
        <v>7</v>
      </c>
      <c r="G21" s="18"/>
      <c r="H21" s="18">
        <f t="shared" si="0"/>
        <v>0</v>
      </c>
    </row>
    <row r="22" spans="1:8" ht="16.5" customHeight="1">
      <c r="A22" s="6">
        <v>19</v>
      </c>
      <c r="B22" s="9" t="s">
        <v>11</v>
      </c>
      <c r="C22" s="7" t="str">
        <f t="shared" si="1"/>
        <v>２段吐出弁組立</v>
      </c>
      <c r="D22" s="13" t="s">
        <v>50</v>
      </c>
      <c r="E22" s="15">
        <v>2</v>
      </c>
      <c r="F22" s="8" t="s">
        <v>7</v>
      </c>
      <c r="G22" s="18"/>
      <c r="H22" s="18">
        <f t="shared" si="0"/>
        <v>0</v>
      </c>
    </row>
    <row r="23" spans="1:8" ht="16.5" customHeight="1">
      <c r="A23" s="6">
        <v>20</v>
      </c>
      <c r="B23" s="9" t="s">
        <v>89</v>
      </c>
      <c r="C23" s="7" t="str">
        <f t="shared" si="1"/>
        <v>２段弁Ｐ／Ｋ</v>
      </c>
      <c r="D23" s="13" t="s">
        <v>51</v>
      </c>
      <c r="E23" s="16">
        <v>4</v>
      </c>
      <c r="F23" s="8" t="s">
        <v>7</v>
      </c>
      <c r="G23" s="19"/>
      <c r="H23" s="19">
        <f t="shared" si="0"/>
        <v>0</v>
      </c>
    </row>
    <row r="24" spans="1:8" ht="16.5" customHeight="1">
      <c r="A24" s="6">
        <v>21</v>
      </c>
      <c r="B24" s="9" t="s">
        <v>52</v>
      </c>
      <c r="C24" s="7" t="str">
        <f t="shared" si="1"/>
        <v>２段Ｏリング（ＡＮ６２３０）</v>
      </c>
      <c r="D24" s="13" t="s">
        <v>53</v>
      </c>
      <c r="E24" s="16">
        <v>4</v>
      </c>
      <c r="F24" s="8" t="s">
        <v>7</v>
      </c>
      <c r="G24" s="19"/>
      <c r="H24" s="19">
        <f t="shared" si="0"/>
        <v>0</v>
      </c>
    </row>
    <row r="25" spans="1:8" ht="16.5" customHeight="1">
      <c r="A25" s="6">
        <v>22</v>
      </c>
      <c r="B25" s="9" t="s">
        <v>13</v>
      </c>
      <c r="C25" s="7" t="str">
        <f t="shared" si="1"/>
        <v>２段Ｏリング</v>
      </c>
      <c r="D25" s="14" t="s">
        <v>54</v>
      </c>
      <c r="E25" s="16">
        <v>2</v>
      </c>
      <c r="F25" s="8" t="s">
        <v>7</v>
      </c>
      <c r="G25" s="19"/>
      <c r="H25" s="19">
        <f t="shared" si="0"/>
        <v>0</v>
      </c>
    </row>
    <row r="26" spans="1:8" ht="16.5" customHeight="1">
      <c r="A26" s="6">
        <v>23</v>
      </c>
      <c r="B26" s="9" t="s">
        <v>13</v>
      </c>
      <c r="C26" s="7" t="str">
        <f t="shared" si="1"/>
        <v>２段Ｏリング</v>
      </c>
      <c r="D26" s="13" t="s">
        <v>55</v>
      </c>
      <c r="E26" s="16">
        <v>2</v>
      </c>
      <c r="F26" s="8" t="s">
        <v>7</v>
      </c>
      <c r="G26" s="19"/>
      <c r="H26" s="19">
        <f t="shared" si="0"/>
        <v>0</v>
      </c>
    </row>
    <row r="27" spans="1:8" ht="16.5" customHeight="1">
      <c r="A27" s="6">
        <v>24</v>
      </c>
      <c r="B27" s="9" t="s">
        <v>13</v>
      </c>
      <c r="C27" s="7" t="str">
        <f t="shared" si="1"/>
        <v>２段Ｏリング</v>
      </c>
      <c r="D27" s="14" t="s">
        <v>56</v>
      </c>
      <c r="E27" s="16">
        <v>2</v>
      </c>
      <c r="F27" s="8" t="s">
        <v>7</v>
      </c>
      <c r="G27" s="19"/>
      <c r="H27" s="19">
        <f t="shared" si="0"/>
        <v>0</v>
      </c>
    </row>
    <row r="28" spans="1:8" ht="16.5" customHeight="1">
      <c r="A28" s="11">
        <v>25</v>
      </c>
      <c r="B28" s="9" t="s">
        <v>57</v>
      </c>
      <c r="C28" s="7" t="str">
        <f t="shared" si="1"/>
        <v>２段スリッパーリング</v>
      </c>
      <c r="D28" s="13" t="s">
        <v>58</v>
      </c>
      <c r="E28" s="15">
        <v>2</v>
      </c>
      <c r="F28" s="8" t="s">
        <v>7</v>
      </c>
      <c r="G28" s="18"/>
      <c r="H28" s="18">
        <f t="shared" si="0"/>
        <v>0</v>
      </c>
    </row>
    <row r="29" spans="1:8" ht="16.5" customHeight="1">
      <c r="A29" s="11">
        <v>26</v>
      </c>
      <c r="B29" s="9" t="s">
        <v>59</v>
      </c>
      <c r="C29" s="7" t="str">
        <f t="shared" si="1"/>
        <v>１段ピストンリング</v>
      </c>
      <c r="D29" s="13" t="s">
        <v>184</v>
      </c>
      <c r="E29" s="15">
        <v>4</v>
      </c>
      <c r="F29" s="8" t="s">
        <v>7</v>
      </c>
      <c r="G29" s="18"/>
      <c r="H29" s="18">
        <f t="shared" si="0"/>
        <v>0</v>
      </c>
    </row>
    <row r="30" spans="1:8" ht="16.5" customHeight="1">
      <c r="A30" s="11">
        <v>27</v>
      </c>
      <c r="B30" s="9" t="s">
        <v>60</v>
      </c>
      <c r="C30" s="7" t="str">
        <f t="shared" si="1"/>
        <v>２段油かきリング</v>
      </c>
      <c r="D30" s="13" t="s">
        <v>61</v>
      </c>
      <c r="E30" s="15">
        <v>2</v>
      </c>
      <c r="F30" s="8" t="s">
        <v>7</v>
      </c>
      <c r="G30" s="18"/>
      <c r="H30" s="18">
        <f t="shared" si="0"/>
        <v>0</v>
      </c>
    </row>
    <row r="31" spans="1:8" ht="16.5" customHeight="1">
      <c r="A31" s="11">
        <v>28</v>
      </c>
      <c r="B31" s="9" t="s">
        <v>14</v>
      </c>
      <c r="C31" s="7" t="str">
        <f t="shared" si="1"/>
        <v>２段ピストンリング</v>
      </c>
      <c r="D31" s="13" t="s">
        <v>183</v>
      </c>
      <c r="E31" s="15">
        <v>8</v>
      </c>
      <c r="F31" s="8" t="s">
        <v>7</v>
      </c>
      <c r="G31" s="18"/>
      <c r="H31" s="18">
        <f t="shared" si="0"/>
        <v>0</v>
      </c>
    </row>
    <row r="32" spans="1:8" ht="16.5" customHeight="1">
      <c r="A32" s="11">
        <v>29</v>
      </c>
      <c r="B32" s="9" t="s">
        <v>60</v>
      </c>
      <c r="C32" s="7" t="str">
        <f t="shared" si="1"/>
        <v>２段油かきリング</v>
      </c>
      <c r="D32" s="13" t="s">
        <v>62</v>
      </c>
      <c r="E32" s="15">
        <v>2</v>
      </c>
      <c r="F32" s="8" t="s">
        <v>7</v>
      </c>
      <c r="G32" s="18"/>
      <c r="H32" s="18">
        <f t="shared" si="0"/>
        <v>0</v>
      </c>
    </row>
    <row r="33" spans="1:8" ht="16.5" customHeight="1">
      <c r="A33" s="11">
        <v>30</v>
      </c>
      <c r="B33" s="9" t="s">
        <v>63</v>
      </c>
      <c r="C33" s="7" t="str">
        <f t="shared" si="1"/>
        <v>２段ピストンノルトロックワッシャー</v>
      </c>
      <c r="D33" s="13" t="s">
        <v>64</v>
      </c>
      <c r="E33" s="15">
        <v>2</v>
      </c>
      <c r="F33" s="8" t="s">
        <v>7</v>
      </c>
      <c r="G33" s="18"/>
      <c r="H33" s="18">
        <f t="shared" si="0"/>
        <v>0</v>
      </c>
    </row>
    <row r="34" spans="1:8" ht="16.5" customHeight="1">
      <c r="A34" s="11">
        <v>31</v>
      </c>
      <c r="B34" s="9" t="s">
        <v>15</v>
      </c>
      <c r="C34" s="7" t="str">
        <f t="shared" si="1"/>
        <v>大端メタル</v>
      </c>
      <c r="D34" s="13" t="s">
        <v>185</v>
      </c>
      <c r="E34" s="15">
        <v>4</v>
      </c>
      <c r="F34" s="8" t="s">
        <v>7</v>
      </c>
      <c r="G34" s="18"/>
      <c r="H34" s="18">
        <f t="shared" si="0"/>
        <v>0</v>
      </c>
    </row>
    <row r="35" spans="1:8" ht="16.5" customHeight="1">
      <c r="A35" s="11">
        <v>32</v>
      </c>
      <c r="B35" s="9" t="s">
        <v>65</v>
      </c>
      <c r="C35" s="7" t="str">
        <f t="shared" si="1"/>
        <v>油面計</v>
      </c>
      <c r="D35" s="14" t="s">
        <v>66</v>
      </c>
      <c r="E35" s="15">
        <v>2</v>
      </c>
      <c r="F35" s="8" t="s">
        <v>7</v>
      </c>
      <c r="G35" s="18"/>
      <c r="H35" s="18">
        <f t="shared" si="0"/>
        <v>0</v>
      </c>
    </row>
    <row r="36" spans="1:8" ht="16.5" customHeight="1">
      <c r="A36" s="11">
        <v>33</v>
      </c>
      <c r="B36" s="9" t="s">
        <v>67</v>
      </c>
      <c r="C36" s="7" t="str">
        <f t="shared" si="1"/>
        <v>折曲座金（バランスウエイト）</v>
      </c>
      <c r="D36" s="13" t="s">
        <v>68</v>
      </c>
      <c r="E36" s="15">
        <v>4</v>
      </c>
      <c r="F36" s="8" t="s">
        <v>7</v>
      </c>
      <c r="G36" s="18"/>
      <c r="H36" s="18">
        <f t="shared" si="0"/>
        <v>0</v>
      </c>
    </row>
    <row r="37" spans="1:8" ht="16.5" customHeight="1">
      <c r="A37" s="11">
        <v>34</v>
      </c>
      <c r="B37" s="9" t="s">
        <v>69</v>
      </c>
      <c r="C37" s="7" t="str">
        <f t="shared" si="1"/>
        <v>クランク軸　軸受</v>
      </c>
      <c r="D37" s="13" t="s">
        <v>70</v>
      </c>
      <c r="E37" s="15">
        <v>4</v>
      </c>
      <c r="F37" s="8" t="s">
        <v>7</v>
      </c>
      <c r="G37" s="18"/>
      <c r="H37" s="18">
        <f t="shared" si="0"/>
        <v>0</v>
      </c>
    </row>
    <row r="38" spans="1:8" ht="16.5" customHeight="1">
      <c r="A38" s="11">
        <v>35</v>
      </c>
      <c r="B38" s="9" t="s">
        <v>71</v>
      </c>
      <c r="C38" s="7" t="str">
        <f t="shared" si="1"/>
        <v>オイルシール</v>
      </c>
      <c r="D38" s="13" t="s">
        <v>72</v>
      </c>
      <c r="E38" s="15">
        <v>2</v>
      </c>
      <c r="F38" s="8" t="s">
        <v>7</v>
      </c>
      <c r="G38" s="18"/>
      <c r="H38" s="18">
        <f t="shared" si="0"/>
        <v>0</v>
      </c>
    </row>
    <row r="39" spans="1:8" ht="16.5" customHeight="1">
      <c r="A39" s="11">
        <v>36</v>
      </c>
      <c r="B39" s="9" t="s">
        <v>71</v>
      </c>
      <c r="C39" s="7" t="str">
        <f t="shared" si="1"/>
        <v>オイルシール</v>
      </c>
      <c r="D39" s="13" t="s">
        <v>73</v>
      </c>
      <c r="E39" s="15">
        <v>2</v>
      </c>
      <c r="F39" s="8" t="s">
        <v>7</v>
      </c>
      <c r="G39" s="18"/>
      <c r="H39" s="18">
        <f t="shared" si="0"/>
        <v>0</v>
      </c>
    </row>
    <row r="40" spans="1:8" ht="16.5" customHeight="1">
      <c r="A40" s="11">
        <v>37</v>
      </c>
      <c r="B40" s="9" t="s">
        <v>16</v>
      </c>
      <c r="C40" s="7" t="str">
        <f t="shared" si="1"/>
        <v>軸受箱Ｐ／Ｋ</v>
      </c>
      <c r="D40" s="13" t="s">
        <v>90</v>
      </c>
      <c r="E40" s="15">
        <v>2</v>
      </c>
      <c r="F40" s="8" t="s">
        <v>7</v>
      </c>
      <c r="G40" s="18"/>
      <c r="H40" s="18">
        <f t="shared" si="0"/>
        <v>0</v>
      </c>
    </row>
    <row r="41" spans="1:8" ht="16.5" customHeight="1">
      <c r="A41" s="11">
        <v>38</v>
      </c>
      <c r="B41" s="9" t="s">
        <v>74</v>
      </c>
      <c r="C41" s="7" t="str">
        <f t="shared" si="1"/>
        <v>軸受カバーＰ／Ｋ</v>
      </c>
      <c r="D41" s="13" t="s">
        <v>91</v>
      </c>
      <c r="E41" s="15">
        <v>2</v>
      </c>
      <c r="F41" s="8" t="s">
        <v>7</v>
      </c>
      <c r="G41" s="18"/>
      <c r="H41" s="18">
        <f t="shared" si="0"/>
        <v>0</v>
      </c>
    </row>
    <row r="42" spans="1:8" ht="16.5" customHeight="1">
      <c r="A42" s="11">
        <v>39</v>
      </c>
      <c r="B42" s="9" t="s">
        <v>17</v>
      </c>
      <c r="C42" s="7" t="str">
        <f t="shared" si="1"/>
        <v>サイドカバーＰ／Ｋ</v>
      </c>
      <c r="D42" s="13" t="s">
        <v>92</v>
      </c>
      <c r="E42" s="15">
        <v>4</v>
      </c>
      <c r="F42" s="8" t="s">
        <v>7</v>
      </c>
      <c r="G42" s="18"/>
      <c r="H42" s="18">
        <f t="shared" si="0"/>
        <v>0</v>
      </c>
    </row>
    <row r="43" spans="1:8" ht="16.5" customHeight="1">
      <c r="A43" s="11">
        <v>40</v>
      </c>
      <c r="B43" s="9" t="s">
        <v>18</v>
      </c>
      <c r="C43" s="7" t="str">
        <f t="shared" si="1"/>
        <v>逆止弁弁体</v>
      </c>
      <c r="D43" s="12" t="s">
        <v>75</v>
      </c>
      <c r="E43" s="15">
        <v>1</v>
      </c>
      <c r="F43" s="8" t="s">
        <v>7</v>
      </c>
      <c r="G43" s="18"/>
      <c r="H43" s="18">
        <f t="shared" si="0"/>
        <v>0</v>
      </c>
    </row>
    <row r="44" spans="1:8" ht="16.5" customHeight="1">
      <c r="A44" s="11">
        <v>41</v>
      </c>
      <c r="B44" s="9" t="s">
        <v>76</v>
      </c>
      <c r="C44" s="7" t="str">
        <f t="shared" si="1"/>
        <v>逆止弁用銅Ｐ／Ｋ</v>
      </c>
      <c r="D44" s="12" t="s">
        <v>51</v>
      </c>
      <c r="E44" s="15">
        <v>4</v>
      </c>
      <c r="F44" s="8" t="s">
        <v>7</v>
      </c>
      <c r="G44" s="18"/>
      <c r="H44" s="18">
        <f t="shared" si="0"/>
        <v>0</v>
      </c>
    </row>
    <row r="45" spans="1:8" ht="16.5" customHeight="1">
      <c r="A45" s="11">
        <v>42</v>
      </c>
      <c r="B45" s="9" t="s">
        <v>77</v>
      </c>
      <c r="C45" s="7" t="str">
        <f t="shared" si="1"/>
        <v>逆止弁用ガスケット</v>
      </c>
      <c r="D45" s="13" t="s">
        <v>78</v>
      </c>
      <c r="E45" s="15">
        <v>4</v>
      </c>
      <c r="F45" s="8" t="s">
        <v>7</v>
      </c>
      <c r="G45" s="18"/>
      <c r="H45" s="18">
        <f t="shared" si="0"/>
        <v>0</v>
      </c>
    </row>
    <row r="46" spans="1:8" ht="16.5" customHeight="1">
      <c r="A46" s="11">
        <v>43</v>
      </c>
      <c r="B46" s="9" t="s">
        <v>79</v>
      </c>
      <c r="C46" s="7" t="str">
        <f t="shared" si="1"/>
        <v>ドレン自排弁用トリッパーリング</v>
      </c>
      <c r="D46" s="13" t="s">
        <v>19</v>
      </c>
      <c r="E46" s="15">
        <v>2</v>
      </c>
      <c r="F46" s="8" t="s">
        <v>7</v>
      </c>
      <c r="G46" s="18"/>
      <c r="H46" s="18">
        <f t="shared" si="0"/>
        <v>0</v>
      </c>
    </row>
    <row r="47" spans="1:8" ht="16.5" customHeight="1">
      <c r="A47" s="11">
        <v>44</v>
      </c>
      <c r="B47" s="9" t="s">
        <v>79</v>
      </c>
      <c r="C47" s="7" t="str">
        <f t="shared" si="1"/>
        <v>ドレン自排弁用トリッパーリング</v>
      </c>
      <c r="D47" s="13" t="s">
        <v>20</v>
      </c>
      <c r="E47" s="15">
        <v>2</v>
      </c>
      <c r="F47" s="8" t="s">
        <v>7</v>
      </c>
      <c r="G47" s="18"/>
      <c r="H47" s="18">
        <f t="shared" si="0"/>
        <v>0</v>
      </c>
    </row>
    <row r="48" spans="1:8" ht="16.5" customHeight="1">
      <c r="A48" s="11">
        <v>45</v>
      </c>
      <c r="B48" s="9" t="s">
        <v>80</v>
      </c>
      <c r="C48" s="7" t="str">
        <f t="shared" si="1"/>
        <v>ドレン自排弁用Ｏリング</v>
      </c>
      <c r="D48" s="13" t="s">
        <v>21</v>
      </c>
      <c r="E48" s="15">
        <v>2</v>
      </c>
      <c r="F48" s="8" t="s">
        <v>7</v>
      </c>
      <c r="G48" s="18"/>
      <c r="H48" s="18">
        <f t="shared" si="0"/>
        <v>0</v>
      </c>
    </row>
    <row r="49" spans="1:8" ht="16.5" customHeight="1">
      <c r="A49" s="11">
        <v>46</v>
      </c>
      <c r="B49" s="9" t="s">
        <v>80</v>
      </c>
      <c r="C49" s="7" t="str">
        <f t="shared" si="1"/>
        <v>ドレン自排弁用Ｏリング</v>
      </c>
      <c r="D49" s="13" t="s">
        <v>22</v>
      </c>
      <c r="E49" s="15">
        <v>2</v>
      </c>
      <c r="F49" s="8" t="s">
        <v>7</v>
      </c>
      <c r="G49" s="18"/>
      <c r="H49" s="18">
        <f t="shared" si="0"/>
        <v>0</v>
      </c>
    </row>
    <row r="50" spans="1:8" ht="16.5" customHeight="1">
      <c r="A50" s="11">
        <v>47</v>
      </c>
      <c r="B50" s="9" t="s">
        <v>80</v>
      </c>
      <c r="C50" s="7" t="str">
        <f t="shared" si="1"/>
        <v>ドレン自排弁用Ｏリング</v>
      </c>
      <c r="D50" s="13" t="s">
        <v>23</v>
      </c>
      <c r="E50" s="15">
        <v>2</v>
      </c>
      <c r="F50" s="8" t="s">
        <v>7</v>
      </c>
      <c r="G50" s="18"/>
      <c r="H50" s="18">
        <f t="shared" si="0"/>
        <v>0</v>
      </c>
    </row>
    <row r="51" spans="1:8" ht="16.5" customHeight="1">
      <c r="A51" s="11">
        <v>48</v>
      </c>
      <c r="B51" s="9" t="s">
        <v>81</v>
      </c>
      <c r="C51" s="7" t="str">
        <f t="shared" si="1"/>
        <v>ドレン自排弁用フランジＰ／Ｋ</v>
      </c>
      <c r="D51" s="13" t="s">
        <v>82</v>
      </c>
      <c r="E51" s="15">
        <v>2</v>
      </c>
      <c r="F51" s="8" t="s">
        <v>7</v>
      </c>
      <c r="G51" s="18"/>
      <c r="H51" s="18">
        <f t="shared" si="0"/>
        <v>0</v>
      </c>
    </row>
    <row r="52" spans="1:8" ht="16.5" customHeight="1">
      <c r="A52" s="11">
        <v>49</v>
      </c>
      <c r="B52" s="9" t="s">
        <v>83</v>
      </c>
      <c r="C52" s="7" t="str">
        <f t="shared" si="1"/>
        <v>Ｖベルト</v>
      </c>
      <c r="D52" s="13" t="s">
        <v>84</v>
      </c>
      <c r="E52" s="15">
        <v>6</v>
      </c>
      <c r="F52" s="8" t="s">
        <v>7</v>
      </c>
      <c r="G52" s="18"/>
      <c r="H52" s="18">
        <f t="shared" si="0"/>
        <v>0</v>
      </c>
    </row>
    <row r="53" spans="1:8" ht="9" customHeight="1">
      <c r="A53" s="11"/>
      <c r="B53" s="10"/>
      <c r="C53" s="10"/>
      <c r="D53" s="14"/>
      <c r="E53" s="15"/>
      <c r="F53" s="8"/>
      <c r="G53" s="18"/>
      <c r="H53" s="18"/>
    </row>
    <row r="54" spans="1:8" ht="16.5" customHeight="1">
      <c r="A54" s="6"/>
      <c r="B54" s="126" t="s">
        <v>190</v>
      </c>
      <c r="C54" s="127"/>
      <c r="D54" s="128"/>
      <c r="E54" s="8"/>
      <c r="F54" s="8"/>
      <c r="G54" s="17"/>
      <c r="H54" s="18">
        <f>SUM(H4:H53)</f>
        <v>0</v>
      </c>
    </row>
    <row r="55" spans="1:8" ht="15" customHeight="1">
      <c r="E55" s="2"/>
      <c r="F55" s="2"/>
      <c r="G55" s="3"/>
      <c r="H55" s="4"/>
    </row>
    <row r="56" spans="1:8" ht="15" customHeight="1">
      <c r="E56" s="2"/>
      <c r="F56" s="2"/>
      <c r="G56" s="3"/>
      <c r="H56" s="4"/>
    </row>
    <row r="57" spans="1:8">
      <c r="G57" s="4"/>
      <c r="H57" s="4"/>
    </row>
  </sheetData>
  <mergeCells count="2">
    <mergeCell ref="B54:D54"/>
    <mergeCell ref="A1:H1"/>
  </mergeCells>
  <phoneticPr fontId="2"/>
  <pageMargins left="0.39370078740157483" right="0.19685039370078741" top="0.39370078740157483" bottom="0.19685039370078741" header="0.19685039370078741" footer="0.31496062992125984"/>
  <pageSetup paperSize="9" orientation="portrait" r:id="rId1"/>
  <headerFooter>
    <oddHeader>&amp;R&amp;"ＭＳ ゴシック,標準"別紙１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Zeros="0" workbookViewId="0">
      <selection activeCell="C2" sqref="C2"/>
    </sheetView>
  </sheetViews>
  <sheetFormatPr defaultRowHeight="13.5"/>
  <cols>
    <col min="1" max="1" width="3.5" style="1" customWidth="1"/>
    <col min="2" max="2" width="21.75" style="1" hidden="1" customWidth="1"/>
    <col min="3" max="3" width="36.125" style="1" bestFit="1" customWidth="1"/>
    <col min="4" max="4" width="23.75" style="1" bestFit="1" customWidth="1"/>
    <col min="5" max="5" width="6.125" style="1" customWidth="1"/>
    <col min="6" max="6" width="5.625" style="1" customWidth="1"/>
    <col min="7" max="7" width="8.5" style="1" customWidth="1"/>
    <col min="8" max="8" width="10.875" style="1" customWidth="1"/>
    <col min="9" max="16384" width="9" style="1"/>
  </cols>
  <sheetData>
    <row r="1" spans="1:8">
      <c r="A1" s="129" t="s">
        <v>218</v>
      </c>
      <c r="B1" s="129"/>
      <c r="C1" s="129"/>
      <c r="D1" s="129"/>
      <c r="E1" s="129"/>
      <c r="F1" s="129"/>
      <c r="G1" s="129"/>
      <c r="H1" s="129"/>
    </row>
    <row r="2" spans="1:8">
      <c r="H2" s="22" t="s">
        <v>192</v>
      </c>
    </row>
    <row r="3" spans="1:8" ht="15" customHeight="1">
      <c r="A3" s="9"/>
      <c r="B3" s="8" t="s">
        <v>3</v>
      </c>
      <c r="C3" s="8" t="s">
        <v>3</v>
      </c>
      <c r="D3" s="8" t="s">
        <v>4</v>
      </c>
      <c r="E3" s="8" t="s">
        <v>0</v>
      </c>
      <c r="F3" s="8" t="s">
        <v>1</v>
      </c>
      <c r="G3" s="8" t="s">
        <v>5</v>
      </c>
      <c r="H3" s="8" t="s">
        <v>6</v>
      </c>
    </row>
    <row r="4" spans="1:8" ht="18" customHeight="1">
      <c r="A4" s="6">
        <v>1</v>
      </c>
      <c r="B4" s="7" t="s">
        <v>8</v>
      </c>
      <c r="C4" s="9" t="str">
        <f>DBCS(B4)</f>
        <v>１段シリンダーヘッドＰ／Ｋ</v>
      </c>
      <c r="D4" s="12" t="s">
        <v>93</v>
      </c>
      <c r="E4" s="15">
        <v>1</v>
      </c>
      <c r="F4" s="8" t="s">
        <v>7</v>
      </c>
      <c r="G4" s="17"/>
      <c r="H4" s="18">
        <f t="shared" ref="H4:H69" si="0">E4*G4</f>
        <v>0</v>
      </c>
    </row>
    <row r="5" spans="1:8" ht="18" customHeight="1">
      <c r="A5" s="6">
        <v>2</v>
      </c>
      <c r="B5" s="9" t="s">
        <v>9</v>
      </c>
      <c r="C5" s="9" t="str">
        <f t="shared" ref="C5:C69" si="1">DBCS(B5)</f>
        <v>１段吸込弁組立</v>
      </c>
      <c r="D5" s="13" t="s">
        <v>94</v>
      </c>
      <c r="E5" s="15">
        <v>1</v>
      </c>
      <c r="F5" s="8" t="s">
        <v>7</v>
      </c>
      <c r="G5" s="17"/>
      <c r="H5" s="18">
        <f t="shared" si="0"/>
        <v>0</v>
      </c>
    </row>
    <row r="6" spans="1:8" ht="18" customHeight="1">
      <c r="A6" s="6">
        <v>3</v>
      </c>
      <c r="B6" s="9" t="s">
        <v>12</v>
      </c>
      <c r="C6" s="9" t="str">
        <f t="shared" si="1"/>
        <v>１段吐出弁組立</v>
      </c>
      <c r="D6" s="13" t="s">
        <v>95</v>
      </c>
      <c r="E6" s="15">
        <v>1</v>
      </c>
      <c r="F6" s="8" t="s">
        <v>7</v>
      </c>
      <c r="G6" s="17"/>
      <c r="H6" s="18">
        <f t="shared" si="0"/>
        <v>0</v>
      </c>
    </row>
    <row r="7" spans="1:8" ht="18" customHeight="1">
      <c r="A7" s="6">
        <v>4</v>
      </c>
      <c r="B7" s="9" t="s">
        <v>96</v>
      </c>
      <c r="C7" s="9" t="str">
        <f t="shared" si="1"/>
        <v>１段銅Ｐ／Ｋ</v>
      </c>
      <c r="D7" s="13" t="s">
        <v>97</v>
      </c>
      <c r="E7" s="15">
        <v>2</v>
      </c>
      <c r="F7" s="8" t="s">
        <v>7</v>
      </c>
      <c r="G7" s="18"/>
      <c r="H7" s="18">
        <f t="shared" si="0"/>
        <v>0</v>
      </c>
    </row>
    <row r="8" spans="1:8" ht="18" customHeight="1">
      <c r="A8" s="6">
        <v>5</v>
      </c>
      <c r="B8" s="9" t="s">
        <v>98</v>
      </c>
      <c r="C8" s="9" t="str">
        <f t="shared" si="1"/>
        <v>１段Ｏリング　（ＡＮ６２３０）</v>
      </c>
      <c r="D8" s="13" t="s">
        <v>99</v>
      </c>
      <c r="E8" s="15">
        <v>2</v>
      </c>
      <c r="F8" s="8" t="s">
        <v>7</v>
      </c>
      <c r="G8" s="18"/>
      <c r="H8" s="18">
        <f t="shared" si="0"/>
        <v>0</v>
      </c>
    </row>
    <row r="9" spans="1:8" ht="18" customHeight="1">
      <c r="A9" s="6">
        <v>6</v>
      </c>
      <c r="B9" s="9" t="s">
        <v>59</v>
      </c>
      <c r="C9" s="9" t="str">
        <f t="shared" si="1"/>
        <v>１段ピストンリング</v>
      </c>
      <c r="D9" s="13" t="s">
        <v>100</v>
      </c>
      <c r="E9" s="15">
        <v>2</v>
      </c>
      <c r="F9" s="8" t="s">
        <v>7</v>
      </c>
      <c r="G9" s="18"/>
      <c r="H9" s="18">
        <f t="shared" si="0"/>
        <v>0</v>
      </c>
    </row>
    <row r="10" spans="1:8" ht="18" customHeight="1">
      <c r="A10" s="6">
        <v>7</v>
      </c>
      <c r="B10" s="9" t="s">
        <v>101</v>
      </c>
      <c r="C10" s="9" t="str">
        <f t="shared" si="1"/>
        <v>１段油かきリング</v>
      </c>
      <c r="D10" s="13" t="s">
        <v>102</v>
      </c>
      <c r="E10" s="15">
        <v>1</v>
      </c>
      <c r="F10" s="8" t="s">
        <v>7</v>
      </c>
      <c r="G10" s="18"/>
      <c r="H10" s="18">
        <f t="shared" si="0"/>
        <v>0</v>
      </c>
    </row>
    <row r="11" spans="1:8" ht="18" customHeight="1">
      <c r="A11" s="6">
        <v>8</v>
      </c>
      <c r="B11" s="9" t="s">
        <v>42</v>
      </c>
      <c r="C11" s="9" t="str">
        <f t="shared" si="1"/>
        <v>２段シリンダーヘッドＰ／Ｋ</v>
      </c>
      <c r="D11" s="13" t="s">
        <v>103</v>
      </c>
      <c r="E11" s="15">
        <v>1</v>
      </c>
      <c r="F11" s="8" t="s">
        <v>7</v>
      </c>
      <c r="G11" s="18"/>
      <c r="H11" s="18">
        <f t="shared" si="0"/>
        <v>0</v>
      </c>
    </row>
    <row r="12" spans="1:8" ht="18" customHeight="1">
      <c r="A12" s="6">
        <v>9</v>
      </c>
      <c r="B12" s="9" t="s">
        <v>104</v>
      </c>
      <c r="C12" s="9" t="str">
        <f t="shared" si="1"/>
        <v>２段折曲座金　（ピストンピン）</v>
      </c>
      <c r="D12" s="13" t="s">
        <v>105</v>
      </c>
      <c r="E12" s="15">
        <v>1</v>
      </c>
      <c r="F12" s="8" t="s">
        <v>7</v>
      </c>
      <c r="G12" s="18"/>
      <c r="H12" s="18">
        <f t="shared" si="0"/>
        <v>0</v>
      </c>
    </row>
    <row r="13" spans="1:8" ht="18" customHeight="1">
      <c r="A13" s="6">
        <v>10</v>
      </c>
      <c r="B13" s="9" t="s">
        <v>10</v>
      </c>
      <c r="C13" s="9" t="str">
        <f t="shared" si="1"/>
        <v>２段吸込弁組立</v>
      </c>
      <c r="D13" s="13" t="s">
        <v>106</v>
      </c>
      <c r="E13" s="15">
        <v>1</v>
      </c>
      <c r="F13" s="8" t="s">
        <v>7</v>
      </c>
      <c r="G13" s="18"/>
      <c r="H13" s="18">
        <f t="shared" si="0"/>
        <v>0</v>
      </c>
    </row>
    <row r="14" spans="1:8" ht="18" customHeight="1">
      <c r="A14" s="6">
        <v>11</v>
      </c>
      <c r="B14" s="9" t="s">
        <v>11</v>
      </c>
      <c r="C14" s="9" t="str">
        <f t="shared" si="1"/>
        <v>２段吐出弁組立</v>
      </c>
      <c r="D14" s="13" t="s">
        <v>107</v>
      </c>
      <c r="E14" s="15">
        <v>1</v>
      </c>
      <c r="F14" s="8" t="s">
        <v>7</v>
      </c>
      <c r="G14" s="18"/>
      <c r="H14" s="18">
        <f t="shared" si="0"/>
        <v>0</v>
      </c>
    </row>
    <row r="15" spans="1:8" ht="18" customHeight="1">
      <c r="A15" s="6">
        <v>12</v>
      </c>
      <c r="B15" s="9" t="s">
        <v>108</v>
      </c>
      <c r="C15" s="9" t="str">
        <f t="shared" si="1"/>
        <v>２段銅Ｐ／Ｋ</v>
      </c>
      <c r="D15" s="13" t="s">
        <v>109</v>
      </c>
      <c r="E15" s="15">
        <v>2</v>
      </c>
      <c r="F15" s="8" t="s">
        <v>7</v>
      </c>
      <c r="G15" s="18"/>
      <c r="H15" s="18">
        <f t="shared" si="0"/>
        <v>0</v>
      </c>
    </row>
    <row r="16" spans="1:8" ht="18" customHeight="1">
      <c r="A16" s="6">
        <v>13</v>
      </c>
      <c r="B16" s="9" t="s">
        <v>13</v>
      </c>
      <c r="C16" s="9" t="str">
        <f t="shared" si="1"/>
        <v>２段Ｏリング</v>
      </c>
      <c r="D16" s="13" t="s">
        <v>110</v>
      </c>
      <c r="E16" s="15">
        <v>2</v>
      </c>
      <c r="F16" s="8" t="s">
        <v>7</v>
      </c>
      <c r="G16" s="18"/>
      <c r="H16" s="18">
        <f t="shared" si="0"/>
        <v>0</v>
      </c>
    </row>
    <row r="17" spans="1:8" ht="18" customHeight="1">
      <c r="A17" s="6">
        <v>14</v>
      </c>
      <c r="B17" s="9" t="s">
        <v>14</v>
      </c>
      <c r="C17" s="9" t="str">
        <f t="shared" si="1"/>
        <v>２段ピストンリング</v>
      </c>
      <c r="D17" s="13" t="s">
        <v>111</v>
      </c>
      <c r="E17" s="15">
        <v>1</v>
      </c>
      <c r="F17" s="8" t="s">
        <v>7</v>
      </c>
      <c r="G17" s="18"/>
      <c r="H17" s="18">
        <f t="shared" si="0"/>
        <v>0</v>
      </c>
    </row>
    <row r="18" spans="1:8" ht="18" customHeight="1">
      <c r="A18" s="6">
        <v>15</v>
      </c>
      <c r="B18" s="9" t="s">
        <v>112</v>
      </c>
      <c r="C18" s="9" t="str">
        <f t="shared" si="1"/>
        <v>３段シリンダーヘッドＰ／Ｋ</v>
      </c>
      <c r="D18" s="13" t="s">
        <v>113</v>
      </c>
      <c r="E18" s="15">
        <v>1</v>
      </c>
      <c r="F18" s="8" t="s">
        <v>7</v>
      </c>
      <c r="G18" s="18"/>
      <c r="H18" s="18">
        <f t="shared" si="0"/>
        <v>0</v>
      </c>
    </row>
    <row r="19" spans="1:8" ht="18" customHeight="1">
      <c r="A19" s="6">
        <v>16</v>
      </c>
      <c r="B19" s="9" t="s">
        <v>114</v>
      </c>
      <c r="C19" s="9" t="str">
        <f t="shared" si="1"/>
        <v>３段シリンダーＰ／Ｋ</v>
      </c>
      <c r="D19" s="13" t="s">
        <v>115</v>
      </c>
      <c r="E19" s="15">
        <v>1</v>
      </c>
      <c r="F19" s="8" t="s">
        <v>7</v>
      </c>
      <c r="G19" s="18"/>
      <c r="H19" s="18">
        <f t="shared" si="0"/>
        <v>0</v>
      </c>
    </row>
    <row r="20" spans="1:8" ht="18" customHeight="1">
      <c r="A20" s="6">
        <v>17</v>
      </c>
      <c r="B20" s="9" t="s">
        <v>116</v>
      </c>
      <c r="C20" s="9" t="str">
        <f t="shared" si="1"/>
        <v>３段折曲座金　（ピストンピン）</v>
      </c>
      <c r="D20" s="13" t="s">
        <v>105</v>
      </c>
      <c r="E20" s="15">
        <v>1</v>
      </c>
      <c r="F20" s="8" t="s">
        <v>7</v>
      </c>
      <c r="G20" s="18"/>
      <c r="H20" s="18">
        <f t="shared" si="0"/>
        <v>0</v>
      </c>
    </row>
    <row r="21" spans="1:8" ht="18" customHeight="1">
      <c r="A21" s="6">
        <v>18</v>
      </c>
      <c r="B21" s="9" t="s">
        <v>117</v>
      </c>
      <c r="C21" s="9" t="str">
        <f t="shared" si="1"/>
        <v>３段吸込弁組立</v>
      </c>
      <c r="D21" s="13" t="s">
        <v>118</v>
      </c>
      <c r="E21" s="15">
        <v>1</v>
      </c>
      <c r="F21" s="8" t="s">
        <v>7</v>
      </c>
      <c r="G21" s="18"/>
      <c r="H21" s="18">
        <f t="shared" si="0"/>
        <v>0</v>
      </c>
    </row>
    <row r="22" spans="1:8" ht="18" customHeight="1">
      <c r="A22" s="6">
        <v>19</v>
      </c>
      <c r="B22" s="9" t="s">
        <v>119</v>
      </c>
      <c r="C22" s="9" t="str">
        <f t="shared" si="1"/>
        <v>３段吐出弁組立</v>
      </c>
      <c r="D22" s="13" t="s">
        <v>120</v>
      </c>
      <c r="E22" s="15">
        <v>1</v>
      </c>
      <c r="F22" s="8" t="s">
        <v>7</v>
      </c>
      <c r="G22" s="18"/>
      <c r="H22" s="18">
        <f t="shared" si="0"/>
        <v>0</v>
      </c>
    </row>
    <row r="23" spans="1:8" ht="18" customHeight="1">
      <c r="A23" s="6">
        <v>20</v>
      </c>
      <c r="B23" s="9" t="s">
        <v>121</v>
      </c>
      <c r="C23" s="10" t="str">
        <f t="shared" si="1"/>
        <v>３段銅Ｐ／Ｋ</v>
      </c>
      <c r="D23" s="13" t="s">
        <v>122</v>
      </c>
      <c r="E23" s="16">
        <v>2</v>
      </c>
      <c r="F23" s="8" t="s">
        <v>7</v>
      </c>
      <c r="G23" s="19"/>
      <c r="H23" s="19">
        <f t="shared" si="0"/>
        <v>0</v>
      </c>
    </row>
    <row r="24" spans="1:8" ht="18" customHeight="1">
      <c r="A24" s="6">
        <v>21</v>
      </c>
      <c r="B24" s="9" t="s">
        <v>123</v>
      </c>
      <c r="C24" s="10" t="str">
        <f t="shared" si="1"/>
        <v>３段Ｏリング</v>
      </c>
      <c r="D24" s="13" t="s">
        <v>124</v>
      </c>
      <c r="E24" s="16">
        <v>2</v>
      </c>
      <c r="F24" s="8" t="s">
        <v>7</v>
      </c>
      <c r="G24" s="19"/>
      <c r="H24" s="19">
        <f t="shared" si="0"/>
        <v>0</v>
      </c>
    </row>
    <row r="25" spans="1:8" ht="18" customHeight="1">
      <c r="A25" s="6">
        <v>22</v>
      </c>
      <c r="B25" s="9" t="s">
        <v>125</v>
      </c>
      <c r="C25" s="10" t="str">
        <f t="shared" si="1"/>
        <v>３段バックアップリング</v>
      </c>
      <c r="D25" s="14" t="s">
        <v>126</v>
      </c>
      <c r="E25" s="16">
        <v>1</v>
      </c>
      <c r="F25" s="8" t="s">
        <v>7</v>
      </c>
      <c r="G25" s="19"/>
      <c r="H25" s="19">
        <f t="shared" si="0"/>
        <v>0</v>
      </c>
    </row>
    <row r="26" spans="1:8" ht="18" customHeight="1">
      <c r="A26" s="6">
        <v>23</v>
      </c>
      <c r="B26" s="9" t="s">
        <v>127</v>
      </c>
      <c r="C26" s="10" t="str">
        <f t="shared" si="1"/>
        <v>３段ピストンリング</v>
      </c>
      <c r="D26" s="13" t="s">
        <v>128</v>
      </c>
      <c r="E26" s="16">
        <v>5</v>
      </c>
      <c r="F26" s="8" t="s">
        <v>7</v>
      </c>
      <c r="G26" s="19"/>
      <c r="H26" s="19">
        <f t="shared" si="0"/>
        <v>0</v>
      </c>
    </row>
    <row r="27" spans="1:8" ht="18" customHeight="1">
      <c r="A27" s="6">
        <v>24</v>
      </c>
      <c r="B27" s="9" t="s">
        <v>129</v>
      </c>
      <c r="C27" s="10" t="str">
        <f t="shared" si="1"/>
        <v>４段Ｏリング</v>
      </c>
      <c r="D27" s="14" t="s">
        <v>130</v>
      </c>
      <c r="E27" s="16">
        <v>1</v>
      </c>
      <c r="F27" s="8" t="s">
        <v>7</v>
      </c>
      <c r="G27" s="19"/>
      <c r="H27" s="19">
        <f t="shared" si="0"/>
        <v>0</v>
      </c>
    </row>
    <row r="28" spans="1:8" ht="18" customHeight="1">
      <c r="A28" s="11">
        <v>25</v>
      </c>
      <c r="B28" s="9" t="s">
        <v>131</v>
      </c>
      <c r="C28" s="9" t="str">
        <f t="shared" si="1"/>
        <v>４段シリンダーＰ／Ｋ</v>
      </c>
      <c r="D28" s="13" t="s">
        <v>115</v>
      </c>
      <c r="E28" s="15">
        <v>1</v>
      </c>
      <c r="F28" s="8" t="s">
        <v>7</v>
      </c>
      <c r="G28" s="18"/>
      <c r="H28" s="18">
        <f t="shared" si="0"/>
        <v>0</v>
      </c>
    </row>
    <row r="29" spans="1:8" ht="18" customHeight="1">
      <c r="A29" s="11">
        <v>26</v>
      </c>
      <c r="B29" s="9" t="s">
        <v>132</v>
      </c>
      <c r="C29" s="9" t="str">
        <f t="shared" si="1"/>
        <v>４段折曲座金　（ピストンピン）</v>
      </c>
      <c r="D29" s="13" t="s">
        <v>105</v>
      </c>
      <c r="E29" s="15">
        <v>1</v>
      </c>
      <c r="F29" s="8" t="s">
        <v>7</v>
      </c>
      <c r="G29" s="18"/>
      <c r="H29" s="18">
        <f t="shared" si="0"/>
        <v>0</v>
      </c>
    </row>
    <row r="30" spans="1:8" ht="18" customHeight="1">
      <c r="A30" s="11">
        <v>27</v>
      </c>
      <c r="B30" s="9" t="s">
        <v>133</v>
      </c>
      <c r="C30" s="9" t="str">
        <f t="shared" si="1"/>
        <v>４段吸込・吐出弁組立</v>
      </c>
      <c r="D30" s="13" t="s">
        <v>134</v>
      </c>
      <c r="E30" s="15">
        <v>2</v>
      </c>
      <c r="F30" s="8" t="s">
        <v>7</v>
      </c>
      <c r="G30" s="18"/>
      <c r="H30" s="18">
        <f t="shared" si="0"/>
        <v>0</v>
      </c>
    </row>
    <row r="31" spans="1:8" ht="18" customHeight="1">
      <c r="A31" s="11">
        <v>28</v>
      </c>
      <c r="B31" s="9" t="s">
        <v>135</v>
      </c>
      <c r="C31" s="9" t="str">
        <f t="shared" si="1"/>
        <v>４段銅Ｐ／Ｋ</v>
      </c>
      <c r="D31" s="13" t="s">
        <v>136</v>
      </c>
      <c r="E31" s="15">
        <v>2</v>
      </c>
      <c r="F31" s="8" t="s">
        <v>7</v>
      </c>
      <c r="G31" s="18"/>
      <c r="H31" s="18">
        <f t="shared" si="0"/>
        <v>0</v>
      </c>
    </row>
    <row r="32" spans="1:8" ht="18" customHeight="1">
      <c r="A32" s="11">
        <v>29</v>
      </c>
      <c r="B32" s="9" t="s">
        <v>135</v>
      </c>
      <c r="C32" s="9" t="str">
        <f t="shared" si="1"/>
        <v>４段銅Ｐ／Ｋ</v>
      </c>
      <c r="D32" s="13" t="s">
        <v>137</v>
      </c>
      <c r="E32" s="15">
        <v>1</v>
      </c>
      <c r="F32" s="8" t="s">
        <v>7</v>
      </c>
      <c r="G32" s="18"/>
      <c r="H32" s="18">
        <f t="shared" si="0"/>
        <v>0</v>
      </c>
    </row>
    <row r="33" spans="1:8" ht="18" customHeight="1">
      <c r="A33" s="11">
        <v>30</v>
      </c>
      <c r="B33" s="9" t="s">
        <v>129</v>
      </c>
      <c r="C33" s="10" t="str">
        <f t="shared" si="1"/>
        <v>４段Ｏリング</v>
      </c>
      <c r="D33" s="14" t="s">
        <v>138</v>
      </c>
      <c r="E33" s="15">
        <v>2</v>
      </c>
      <c r="F33" s="8" t="s">
        <v>7</v>
      </c>
      <c r="G33" s="18"/>
      <c r="H33" s="18">
        <f t="shared" si="0"/>
        <v>0</v>
      </c>
    </row>
    <row r="34" spans="1:8" ht="18" customHeight="1">
      <c r="A34" s="11">
        <v>31</v>
      </c>
      <c r="B34" s="9" t="s">
        <v>129</v>
      </c>
      <c r="C34" s="9" t="str">
        <f t="shared" si="1"/>
        <v>４段Ｏリング</v>
      </c>
      <c r="D34" s="14" t="s">
        <v>139</v>
      </c>
      <c r="E34" s="15">
        <v>1</v>
      </c>
      <c r="F34" s="8" t="s">
        <v>7</v>
      </c>
      <c r="G34" s="18"/>
      <c r="H34" s="18">
        <f t="shared" si="0"/>
        <v>0</v>
      </c>
    </row>
    <row r="35" spans="1:8" ht="18" customHeight="1">
      <c r="A35" s="11">
        <v>32</v>
      </c>
      <c r="B35" s="9" t="s">
        <v>140</v>
      </c>
      <c r="C35" s="9" t="str">
        <f t="shared" si="1"/>
        <v>４段バックアップリング</v>
      </c>
      <c r="D35" s="14" t="s">
        <v>141</v>
      </c>
      <c r="E35" s="15">
        <v>4</v>
      </c>
      <c r="F35" s="8" t="s">
        <v>7</v>
      </c>
      <c r="G35" s="18"/>
      <c r="H35" s="18">
        <f t="shared" si="0"/>
        <v>0</v>
      </c>
    </row>
    <row r="36" spans="1:8" ht="18" customHeight="1">
      <c r="A36" s="11">
        <v>33</v>
      </c>
      <c r="B36" s="9" t="s">
        <v>142</v>
      </c>
      <c r="C36" s="10" t="str">
        <f t="shared" si="1"/>
        <v>４段ピストンリング</v>
      </c>
      <c r="D36" s="13" t="s">
        <v>186</v>
      </c>
      <c r="E36" s="15">
        <v>8</v>
      </c>
      <c r="F36" s="8" t="s">
        <v>7</v>
      </c>
      <c r="G36" s="18"/>
      <c r="H36" s="18">
        <f t="shared" si="0"/>
        <v>0</v>
      </c>
    </row>
    <row r="37" spans="1:8" ht="18" customHeight="1">
      <c r="A37" s="11">
        <v>34</v>
      </c>
      <c r="B37" s="9" t="s">
        <v>140</v>
      </c>
      <c r="C37" s="9" t="str">
        <f t="shared" si="1"/>
        <v>４段バックアップリング</v>
      </c>
      <c r="D37" s="13" t="s">
        <v>143</v>
      </c>
      <c r="E37" s="15">
        <v>1</v>
      </c>
      <c r="F37" s="8" t="s">
        <v>7</v>
      </c>
      <c r="G37" s="18"/>
      <c r="H37" s="18">
        <f t="shared" si="0"/>
        <v>0</v>
      </c>
    </row>
    <row r="38" spans="1:8" ht="18" customHeight="1">
      <c r="A38" s="11">
        <v>35</v>
      </c>
      <c r="B38" s="9" t="s">
        <v>144</v>
      </c>
      <c r="C38" s="9" t="str">
        <f t="shared" si="1"/>
        <v>ガイドシルンダーＰ／Ｋ</v>
      </c>
      <c r="D38" s="13" t="s">
        <v>115</v>
      </c>
      <c r="E38" s="15">
        <v>7</v>
      </c>
      <c r="F38" s="8" t="s">
        <v>7</v>
      </c>
      <c r="G38" s="18"/>
      <c r="H38" s="18">
        <f t="shared" si="0"/>
        <v>0</v>
      </c>
    </row>
    <row r="39" spans="1:8" ht="18" customHeight="1">
      <c r="A39" s="11">
        <v>36</v>
      </c>
      <c r="B39" s="9" t="s">
        <v>145</v>
      </c>
      <c r="C39" s="9" t="str">
        <f t="shared" si="1"/>
        <v>吸気消音器Ｐ／Ｋ　　６８ｍｍ</v>
      </c>
      <c r="D39" s="13" t="s">
        <v>187</v>
      </c>
      <c r="E39" s="15">
        <v>1</v>
      </c>
      <c r="F39" s="8" t="s">
        <v>7</v>
      </c>
      <c r="G39" s="18"/>
      <c r="H39" s="18">
        <f t="shared" si="0"/>
        <v>0</v>
      </c>
    </row>
    <row r="40" spans="1:8" ht="18" customHeight="1">
      <c r="A40" s="11">
        <v>37</v>
      </c>
      <c r="B40" s="9" t="s">
        <v>15</v>
      </c>
      <c r="C40" s="9" t="str">
        <f t="shared" si="1"/>
        <v>大端メタル</v>
      </c>
      <c r="D40" s="13" t="s">
        <v>188</v>
      </c>
      <c r="E40" s="15">
        <v>4</v>
      </c>
      <c r="F40" s="8" t="s">
        <v>7</v>
      </c>
      <c r="G40" s="18"/>
      <c r="H40" s="18">
        <f t="shared" si="0"/>
        <v>0</v>
      </c>
    </row>
    <row r="41" spans="1:8" ht="18" customHeight="1">
      <c r="A41" s="11">
        <v>38</v>
      </c>
      <c r="B41" s="9" t="s">
        <v>146</v>
      </c>
      <c r="C41" s="9" t="str">
        <f t="shared" si="1"/>
        <v>油面計組立</v>
      </c>
      <c r="D41" s="13" t="s">
        <v>147</v>
      </c>
      <c r="E41" s="15">
        <v>1</v>
      </c>
      <c r="F41" s="8" t="s">
        <v>7</v>
      </c>
      <c r="G41" s="18"/>
      <c r="H41" s="18">
        <f t="shared" si="0"/>
        <v>0</v>
      </c>
    </row>
    <row r="42" spans="1:8" ht="18" customHeight="1">
      <c r="A42" s="11">
        <v>39</v>
      </c>
      <c r="B42" s="9" t="s">
        <v>148</v>
      </c>
      <c r="C42" s="9" t="str">
        <f t="shared" si="1"/>
        <v>オイルポンプ用Ｏリング</v>
      </c>
      <c r="D42" s="13" t="s">
        <v>149</v>
      </c>
      <c r="E42" s="15">
        <v>1</v>
      </c>
      <c r="F42" s="8" t="s">
        <v>7</v>
      </c>
      <c r="G42" s="18"/>
      <c r="H42" s="18">
        <f t="shared" si="0"/>
        <v>0</v>
      </c>
    </row>
    <row r="43" spans="1:8" ht="18" customHeight="1">
      <c r="A43" s="11">
        <v>40</v>
      </c>
      <c r="B43" s="9" t="s">
        <v>150</v>
      </c>
      <c r="C43" s="9" t="str">
        <f t="shared" si="1"/>
        <v>ベアリング</v>
      </c>
      <c r="D43" s="12">
        <v>6214</v>
      </c>
      <c r="E43" s="15">
        <v>1</v>
      </c>
      <c r="F43" s="8" t="s">
        <v>7</v>
      </c>
      <c r="G43" s="18"/>
      <c r="H43" s="18">
        <f t="shared" si="0"/>
        <v>0</v>
      </c>
    </row>
    <row r="44" spans="1:8" ht="18" customHeight="1">
      <c r="A44" s="11">
        <v>41</v>
      </c>
      <c r="B44" s="9" t="s">
        <v>150</v>
      </c>
      <c r="C44" s="9" t="str">
        <f t="shared" si="1"/>
        <v>ベアリング</v>
      </c>
      <c r="D44" s="12">
        <v>6314</v>
      </c>
      <c r="E44" s="15">
        <v>1</v>
      </c>
      <c r="F44" s="8" t="s">
        <v>7</v>
      </c>
      <c r="G44" s="18"/>
      <c r="H44" s="18">
        <f t="shared" si="0"/>
        <v>0</v>
      </c>
    </row>
    <row r="45" spans="1:8" ht="18" customHeight="1">
      <c r="A45" s="11">
        <v>42</v>
      </c>
      <c r="B45" s="9" t="s">
        <v>151</v>
      </c>
      <c r="C45" s="9" t="str">
        <f t="shared" si="1"/>
        <v>オイルシール</v>
      </c>
      <c r="D45" s="13" t="s">
        <v>152</v>
      </c>
      <c r="E45" s="15">
        <v>1</v>
      </c>
      <c r="F45" s="8" t="s">
        <v>7</v>
      </c>
      <c r="G45" s="18"/>
      <c r="H45" s="18">
        <f t="shared" si="0"/>
        <v>0</v>
      </c>
    </row>
    <row r="46" spans="1:8" ht="18" customHeight="1">
      <c r="A46" s="11">
        <v>43</v>
      </c>
      <c r="B46" s="9" t="s">
        <v>16</v>
      </c>
      <c r="C46" s="9" t="str">
        <f t="shared" si="1"/>
        <v>軸受箱Ｐ／Ｋ</v>
      </c>
      <c r="D46" s="13" t="s">
        <v>153</v>
      </c>
      <c r="E46" s="15">
        <v>2</v>
      </c>
      <c r="F46" s="8" t="s">
        <v>7</v>
      </c>
      <c r="G46" s="18"/>
      <c r="H46" s="18">
        <f t="shared" si="0"/>
        <v>0</v>
      </c>
    </row>
    <row r="47" spans="1:8" ht="18" customHeight="1">
      <c r="A47" s="11">
        <v>44</v>
      </c>
      <c r="B47" s="9" t="s">
        <v>154</v>
      </c>
      <c r="C47" s="9" t="str">
        <f t="shared" si="1"/>
        <v>サイドカバーＰ／Ｋ</v>
      </c>
      <c r="D47" s="13" t="s">
        <v>155</v>
      </c>
      <c r="E47" s="15">
        <v>2</v>
      </c>
      <c r="F47" s="8" t="s">
        <v>7</v>
      </c>
      <c r="G47" s="18"/>
      <c r="H47" s="18">
        <f t="shared" si="0"/>
        <v>0</v>
      </c>
    </row>
    <row r="48" spans="1:8" ht="18" customHeight="1">
      <c r="A48" s="11">
        <v>45</v>
      </c>
      <c r="B48" s="9" t="s">
        <v>156</v>
      </c>
      <c r="C48" s="9" t="str">
        <f t="shared" si="1"/>
        <v>給油口Ｏリング</v>
      </c>
      <c r="D48" s="13" t="s">
        <v>157</v>
      </c>
      <c r="E48" s="15">
        <v>1</v>
      </c>
      <c r="F48" s="8" t="s">
        <v>7</v>
      </c>
      <c r="G48" s="18"/>
      <c r="H48" s="18">
        <f t="shared" si="0"/>
        <v>0</v>
      </c>
    </row>
    <row r="49" spans="1:8" ht="18" customHeight="1">
      <c r="A49" s="11">
        <v>46</v>
      </c>
      <c r="B49" s="9" t="s">
        <v>158</v>
      </c>
      <c r="C49" s="9" t="str">
        <f t="shared" si="1"/>
        <v>冷却ファン用ベアリング</v>
      </c>
      <c r="D49" s="13" t="s">
        <v>159</v>
      </c>
      <c r="E49" s="15">
        <v>2</v>
      </c>
      <c r="F49" s="8" t="s">
        <v>7</v>
      </c>
      <c r="G49" s="18"/>
      <c r="H49" s="18">
        <f t="shared" si="0"/>
        <v>0</v>
      </c>
    </row>
    <row r="50" spans="1:8">
      <c r="A50" s="129" t="s">
        <v>191</v>
      </c>
      <c r="B50" s="129"/>
      <c r="C50" s="129"/>
      <c r="D50" s="129"/>
      <c r="E50" s="129"/>
      <c r="F50" s="129"/>
      <c r="G50" s="129"/>
      <c r="H50" s="129"/>
    </row>
    <row r="51" spans="1:8">
      <c r="H51" s="22" t="s">
        <v>193</v>
      </c>
    </row>
    <row r="52" spans="1:8" ht="15" customHeight="1">
      <c r="A52" s="9"/>
      <c r="B52" s="8" t="s">
        <v>3</v>
      </c>
      <c r="C52" s="8" t="s">
        <v>3</v>
      </c>
      <c r="D52" s="8" t="s">
        <v>4</v>
      </c>
      <c r="E52" s="8" t="s">
        <v>0</v>
      </c>
      <c r="F52" s="8" t="s">
        <v>1</v>
      </c>
      <c r="G52" s="8" t="s">
        <v>5</v>
      </c>
      <c r="H52" s="8" t="s">
        <v>6</v>
      </c>
    </row>
    <row r="53" spans="1:8" ht="18" customHeight="1">
      <c r="A53" s="11">
        <v>47</v>
      </c>
      <c r="B53" s="9" t="s">
        <v>160</v>
      </c>
      <c r="C53" s="9" t="str">
        <f t="shared" si="1"/>
        <v>冷却ファン用止め輪</v>
      </c>
      <c r="D53" s="13" t="s">
        <v>161</v>
      </c>
      <c r="E53" s="15">
        <v>1</v>
      </c>
      <c r="F53" s="8" t="s">
        <v>7</v>
      </c>
      <c r="G53" s="18"/>
      <c r="H53" s="18">
        <f t="shared" si="0"/>
        <v>0</v>
      </c>
    </row>
    <row r="54" spans="1:8" ht="18" customHeight="1">
      <c r="A54" s="11">
        <v>48</v>
      </c>
      <c r="B54" s="9" t="s">
        <v>160</v>
      </c>
      <c r="C54" s="9" t="str">
        <f t="shared" si="1"/>
        <v>冷却ファン用止め輪</v>
      </c>
      <c r="D54" s="13" t="s">
        <v>162</v>
      </c>
      <c r="E54" s="15">
        <v>2</v>
      </c>
      <c r="F54" s="8" t="s">
        <v>7</v>
      </c>
      <c r="G54" s="18"/>
      <c r="H54" s="18">
        <f t="shared" si="0"/>
        <v>0</v>
      </c>
    </row>
    <row r="55" spans="1:8" ht="18" customHeight="1">
      <c r="A55" s="11">
        <v>49</v>
      </c>
      <c r="B55" s="9" t="s">
        <v>163</v>
      </c>
      <c r="C55" s="9" t="str">
        <f t="shared" si="1"/>
        <v>冷却ファン用Ｖベルト</v>
      </c>
      <c r="D55" s="13" t="s">
        <v>164</v>
      </c>
      <c r="E55" s="15">
        <v>1</v>
      </c>
      <c r="F55" s="8" t="s">
        <v>7</v>
      </c>
      <c r="G55" s="18"/>
      <c r="H55" s="18">
        <f t="shared" si="0"/>
        <v>0</v>
      </c>
    </row>
    <row r="56" spans="1:8" ht="18" customHeight="1">
      <c r="A56" s="11">
        <v>50</v>
      </c>
      <c r="B56" s="9" t="s">
        <v>18</v>
      </c>
      <c r="C56" s="9" t="str">
        <f t="shared" si="1"/>
        <v>逆止弁弁体</v>
      </c>
      <c r="D56" s="13" t="s">
        <v>165</v>
      </c>
      <c r="E56" s="15">
        <v>1</v>
      </c>
      <c r="F56" s="8" t="s">
        <v>7</v>
      </c>
      <c r="G56" s="18"/>
      <c r="H56" s="18">
        <f t="shared" si="0"/>
        <v>0</v>
      </c>
    </row>
    <row r="57" spans="1:8" ht="18" customHeight="1">
      <c r="A57" s="11">
        <v>51</v>
      </c>
      <c r="B57" s="9" t="s">
        <v>166</v>
      </c>
      <c r="C57" s="9" t="str">
        <f t="shared" si="1"/>
        <v>逆止弁用Ｏリング</v>
      </c>
      <c r="D57" s="13" t="s">
        <v>167</v>
      </c>
      <c r="E57" s="15">
        <v>1</v>
      </c>
      <c r="F57" s="8" t="s">
        <v>7</v>
      </c>
      <c r="G57" s="18"/>
      <c r="H57" s="18">
        <f t="shared" si="0"/>
        <v>0</v>
      </c>
    </row>
    <row r="58" spans="1:8" ht="18" customHeight="1">
      <c r="A58" s="11">
        <v>52</v>
      </c>
      <c r="B58" s="20" t="s">
        <v>168</v>
      </c>
      <c r="C58" s="9" t="str">
        <f t="shared" si="1"/>
        <v>１・２段自排弁用スリッパーリング</v>
      </c>
      <c r="D58" s="13" t="s">
        <v>169</v>
      </c>
      <c r="E58" s="15">
        <v>1</v>
      </c>
      <c r="F58" s="8" t="s">
        <v>7</v>
      </c>
      <c r="G58" s="18"/>
      <c r="H58" s="18">
        <f t="shared" si="0"/>
        <v>0</v>
      </c>
    </row>
    <row r="59" spans="1:8" ht="18" customHeight="1">
      <c r="A59" s="11">
        <v>53</v>
      </c>
      <c r="B59" s="20" t="s">
        <v>168</v>
      </c>
      <c r="C59" s="9" t="str">
        <f t="shared" si="1"/>
        <v>１・２段自排弁用スリッパーリング</v>
      </c>
      <c r="D59" s="13" t="s">
        <v>170</v>
      </c>
      <c r="E59" s="15">
        <v>1</v>
      </c>
      <c r="F59" s="8" t="s">
        <v>7</v>
      </c>
      <c r="G59" s="18"/>
      <c r="H59" s="18">
        <f t="shared" si="0"/>
        <v>0</v>
      </c>
    </row>
    <row r="60" spans="1:8" ht="18" customHeight="1">
      <c r="A60" s="11">
        <v>54</v>
      </c>
      <c r="B60" s="20" t="s">
        <v>171</v>
      </c>
      <c r="C60" s="9" t="str">
        <f t="shared" si="1"/>
        <v>１・２段自排弁用Ｏリング</v>
      </c>
      <c r="D60" s="13" t="s">
        <v>172</v>
      </c>
      <c r="E60" s="15">
        <v>1</v>
      </c>
      <c r="F60" s="8" t="s">
        <v>7</v>
      </c>
      <c r="G60" s="18"/>
      <c r="H60" s="18">
        <f t="shared" si="0"/>
        <v>0</v>
      </c>
    </row>
    <row r="61" spans="1:8" ht="18" customHeight="1">
      <c r="A61" s="11">
        <v>55</v>
      </c>
      <c r="B61" s="20" t="s">
        <v>171</v>
      </c>
      <c r="C61" s="9" t="str">
        <f t="shared" si="1"/>
        <v>１・２段自排弁用Ｏリング</v>
      </c>
      <c r="D61" s="13" t="s">
        <v>173</v>
      </c>
      <c r="E61" s="15">
        <v>1</v>
      </c>
      <c r="F61" s="8" t="s">
        <v>7</v>
      </c>
      <c r="G61" s="18"/>
      <c r="H61" s="18">
        <f t="shared" si="0"/>
        <v>0</v>
      </c>
    </row>
    <row r="62" spans="1:8" ht="18" customHeight="1">
      <c r="A62" s="11">
        <v>56</v>
      </c>
      <c r="B62" s="20" t="s">
        <v>171</v>
      </c>
      <c r="C62" s="9" t="str">
        <f t="shared" si="1"/>
        <v>１・２段自排弁用Ｏリング</v>
      </c>
      <c r="D62" s="13" t="s">
        <v>174</v>
      </c>
      <c r="E62" s="15">
        <v>1</v>
      </c>
      <c r="F62" s="8" t="s">
        <v>7</v>
      </c>
      <c r="G62" s="18"/>
      <c r="H62" s="18">
        <f t="shared" si="0"/>
        <v>0</v>
      </c>
    </row>
    <row r="63" spans="1:8" ht="18" customHeight="1">
      <c r="A63" s="11">
        <v>57</v>
      </c>
      <c r="B63" s="20" t="s">
        <v>175</v>
      </c>
      <c r="C63" s="9" t="str">
        <f t="shared" si="1"/>
        <v>１・２段自排弁用フランジＰ／Ｋ</v>
      </c>
      <c r="D63" s="13" t="s">
        <v>176</v>
      </c>
      <c r="E63" s="15">
        <v>1</v>
      </c>
      <c r="F63" s="8" t="s">
        <v>7</v>
      </c>
      <c r="G63" s="18"/>
      <c r="H63" s="18">
        <f t="shared" si="0"/>
        <v>0</v>
      </c>
    </row>
    <row r="64" spans="1:8" ht="18" customHeight="1">
      <c r="A64" s="11">
        <v>58</v>
      </c>
      <c r="B64" s="20" t="s">
        <v>177</v>
      </c>
      <c r="C64" s="9" t="str">
        <f t="shared" si="1"/>
        <v>３・４段自排弁用Ｏリング</v>
      </c>
      <c r="D64" s="13" t="s">
        <v>178</v>
      </c>
      <c r="E64" s="15">
        <v>1</v>
      </c>
      <c r="F64" s="8" t="s">
        <v>7</v>
      </c>
      <c r="G64" s="18"/>
      <c r="H64" s="18">
        <f t="shared" si="0"/>
        <v>0</v>
      </c>
    </row>
    <row r="65" spans="1:8" ht="18" customHeight="1">
      <c r="A65" s="11">
        <v>59</v>
      </c>
      <c r="B65" s="20" t="s">
        <v>177</v>
      </c>
      <c r="C65" s="9" t="str">
        <f t="shared" si="1"/>
        <v>３・４段自排弁用Ｏリング</v>
      </c>
      <c r="D65" s="13" t="s">
        <v>179</v>
      </c>
      <c r="E65" s="15">
        <v>1</v>
      </c>
      <c r="F65" s="8" t="s">
        <v>7</v>
      </c>
      <c r="G65" s="18"/>
      <c r="H65" s="18">
        <f t="shared" si="0"/>
        <v>0</v>
      </c>
    </row>
    <row r="66" spans="1:8" ht="18" customHeight="1">
      <c r="A66" s="11">
        <v>60</v>
      </c>
      <c r="B66" s="20" t="s">
        <v>177</v>
      </c>
      <c r="C66" s="9" t="str">
        <f t="shared" si="1"/>
        <v>３・４段自排弁用Ｏリング</v>
      </c>
      <c r="D66" s="13" t="s">
        <v>180</v>
      </c>
      <c r="E66" s="15">
        <v>1</v>
      </c>
      <c r="F66" s="8" t="s">
        <v>7</v>
      </c>
      <c r="G66" s="18"/>
      <c r="H66" s="18">
        <f t="shared" si="0"/>
        <v>0</v>
      </c>
    </row>
    <row r="67" spans="1:8" ht="18" customHeight="1">
      <c r="A67" s="11">
        <v>61</v>
      </c>
      <c r="B67" s="20" t="s">
        <v>177</v>
      </c>
      <c r="C67" s="9" t="str">
        <f t="shared" si="1"/>
        <v>３・４段自排弁用Ｏリング</v>
      </c>
      <c r="D67" s="13" t="s">
        <v>174</v>
      </c>
      <c r="E67" s="15">
        <v>2</v>
      </c>
      <c r="F67" s="8" t="s">
        <v>7</v>
      </c>
      <c r="G67" s="18"/>
      <c r="H67" s="18">
        <f t="shared" si="0"/>
        <v>0</v>
      </c>
    </row>
    <row r="68" spans="1:8" ht="18" customHeight="1">
      <c r="A68" s="11">
        <v>62</v>
      </c>
      <c r="B68" s="20" t="s">
        <v>181</v>
      </c>
      <c r="C68" s="9" t="str">
        <f t="shared" si="1"/>
        <v>３・４段自排弁用スリッパーリング</v>
      </c>
      <c r="D68" s="13" t="s">
        <v>170</v>
      </c>
      <c r="E68" s="15">
        <v>1</v>
      </c>
      <c r="F68" s="8" t="s">
        <v>7</v>
      </c>
      <c r="G68" s="18"/>
      <c r="H68" s="18">
        <f t="shared" si="0"/>
        <v>0</v>
      </c>
    </row>
    <row r="69" spans="1:8" ht="18" customHeight="1">
      <c r="A69" s="11">
        <v>63</v>
      </c>
      <c r="B69" s="20" t="s">
        <v>181</v>
      </c>
      <c r="C69" s="9" t="str">
        <f t="shared" si="1"/>
        <v>３・４段自排弁用スリッパーリング</v>
      </c>
      <c r="D69" s="13" t="s">
        <v>182</v>
      </c>
      <c r="E69" s="15">
        <v>1</v>
      </c>
      <c r="F69" s="8" t="s">
        <v>7</v>
      </c>
      <c r="G69" s="18"/>
      <c r="H69" s="18">
        <f t="shared" si="0"/>
        <v>0</v>
      </c>
    </row>
    <row r="70" spans="1:8" ht="9" customHeight="1">
      <c r="A70" s="11"/>
      <c r="B70" s="10"/>
      <c r="C70" s="9"/>
      <c r="D70" s="14"/>
      <c r="E70" s="15"/>
      <c r="F70" s="8"/>
      <c r="G70" s="18"/>
      <c r="H70" s="18"/>
    </row>
    <row r="71" spans="1:8" ht="18.75" customHeight="1">
      <c r="A71" s="6"/>
      <c r="B71" s="6"/>
      <c r="C71" s="126" t="s">
        <v>190</v>
      </c>
      <c r="D71" s="127"/>
      <c r="E71" s="21"/>
      <c r="F71" s="8"/>
      <c r="G71" s="17"/>
      <c r="H71" s="18">
        <f>SUM(H4:H70)</f>
        <v>0</v>
      </c>
    </row>
    <row r="72" spans="1:8" ht="15" customHeight="1">
      <c r="E72" s="2"/>
      <c r="F72" s="2"/>
      <c r="G72" s="3"/>
      <c r="H72" s="4"/>
    </row>
    <row r="73" spans="1:8" ht="15" customHeight="1">
      <c r="E73" s="2"/>
      <c r="F73" s="2"/>
      <c r="G73" s="3"/>
      <c r="H73" s="4"/>
    </row>
    <row r="74" spans="1:8">
      <c r="G74" s="4"/>
      <c r="H74" s="4"/>
    </row>
  </sheetData>
  <mergeCells count="3">
    <mergeCell ref="C71:D71"/>
    <mergeCell ref="A1:H1"/>
    <mergeCell ref="A50:H50"/>
  </mergeCells>
  <phoneticPr fontId="2"/>
  <printOptions horizontalCentered="1"/>
  <pageMargins left="0.39370078740157483" right="0.19685039370078741" top="0.39370078740157483" bottom="0.19685039370078741" header="0.19685039370078741" footer="0.31496062992125984"/>
  <pageSetup paperSize="9" orientation="portrait" r:id="rId1"/>
  <headerFooter>
    <oddHeader>&amp;R&amp;"ＭＳ ゴシック,標準"別紙２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設計書</vt:lpstr>
      <vt:lpstr>低圧用部品</vt:lpstr>
      <vt:lpstr>高圧用部品</vt:lpstr>
      <vt:lpstr>高圧用部品!Print_Area</vt:lpstr>
      <vt:lpstr>設計書!Print_Area</vt:lpstr>
      <vt:lpstr>低圧用部品!Print_Area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第一開明株式会社　小澤正博</dc:creator>
  <cp:lastModifiedBy>種市高等学校</cp:lastModifiedBy>
  <cp:lastPrinted>2016-12-08T06:10:50Z</cp:lastPrinted>
  <dcterms:created xsi:type="dcterms:W3CDTF">2003-03-31T07:34:40Z</dcterms:created>
  <dcterms:modified xsi:type="dcterms:W3CDTF">2016-12-13T06:42:25Z</dcterms:modified>
</cp:coreProperties>
</file>