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943" activeTab="0"/>
  </bookViews>
  <sheets>
    <sheet name="はじめに" sheetId="1" r:id="rId1"/>
    <sheet name="A_所属部会一覧" sheetId="2" r:id="rId2"/>
    <sheet name="B_学校単位加入部会" sheetId="3" r:id="rId3"/>
    <sheet name="会費内訳" sheetId="4" r:id="rId4"/>
  </sheets>
  <definedNames>
    <definedName name="_xlnm._FilterDatabase" localSheetId="1" hidden="1">'A_所属部会一覧'!$E$10:$U$160</definedName>
    <definedName name="_GoBack" localSheetId="3">'会費内訳'!$C$32</definedName>
    <definedName name="_xlnm.Print_Area" localSheetId="1">'A_所属部会一覧'!$B$1:$AC$160</definedName>
    <definedName name="_xlnm.Print_Area" localSheetId="2">'B_学校単位加入部会'!$A$1:$M$13</definedName>
    <definedName name="_xlnm.Print_Area" localSheetId="0">'はじめに'!#REF!</definedName>
    <definedName name="_xlnm.Print_Area" localSheetId="3">'会費内訳'!$A$1:$L$36</definedName>
    <definedName name="_xlnm.Print_Titles" localSheetId="1">'A_所属部会一覧'!$1:$10</definedName>
  </definedNames>
  <calcPr fullCalcOnLoad="1"/>
</workbook>
</file>

<file path=xl/sharedStrings.xml><?xml version="1.0" encoding="utf-8"?>
<sst xmlns="http://schemas.openxmlformats.org/spreadsheetml/2006/main" count="765" uniqueCount="479">
  <si>
    <t>職名</t>
  </si>
  <si>
    <t>国語</t>
  </si>
  <si>
    <t>数学</t>
  </si>
  <si>
    <t>理科</t>
  </si>
  <si>
    <t>保健体育</t>
  </si>
  <si>
    <t>音楽</t>
  </si>
  <si>
    <t>書道</t>
  </si>
  <si>
    <t>英語</t>
  </si>
  <si>
    <t>農業</t>
  </si>
  <si>
    <t>工業</t>
  </si>
  <si>
    <t>商業</t>
  </si>
  <si>
    <t>水産</t>
  </si>
  <si>
    <t>学校保健</t>
  </si>
  <si>
    <t>備考</t>
  </si>
  <si>
    <t>課程</t>
  </si>
  <si>
    <t>進路指導</t>
  </si>
  <si>
    <t>図書館</t>
  </si>
  <si>
    <t>生徒指導</t>
  </si>
  <si>
    <t>教育相談</t>
  </si>
  <si>
    <t>国際教育</t>
  </si>
  <si>
    <t>円</t>
  </si>
  <si>
    <t>学校名</t>
  </si>
  <si>
    <t>048</t>
  </si>
  <si>
    <t>003</t>
  </si>
  <si>
    <t>049-1</t>
  </si>
  <si>
    <t>004</t>
  </si>
  <si>
    <t>049-2</t>
  </si>
  <si>
    <t>宮古高等学校(定時制)</t>
  </si>
  <si>
    <t>005</t>
  </si>
  <si>
    <t>006</t>
  </si>
  <si>
    <t>007</t>
  </si>
  <si>
    <t>052</t>
  </si>
  <si>
    <t>053</t>
  </si>
  <si>
    <t>008-2</t>
  </si>
  <si>
    <t>久慈高等学校(長内校)</t>
  </si>
  <si>
    <t>057</t>
  </si>
  <si>
    <t>010-1</t>
  </si>
  <si>
    <t>058</t>
  </si>
  <si>
    <t>010-2</t>
  </si>
  <si>
    <t>盛岡工業高等学校(定時制)</t>
  </si>
  <si>
    <t>059</t>
  </si>
  <si>
    <t>060</t>
  </si>
  <si>
    <t>013</t>
  </si>
  <si>
    <t>014</t>
  </si>
  <si>
    <t>福岡高等学校(定時制)</t>
  </si>
  <si>
    <t>015</t>
  </si>
  <si>
    <t>016</t>
  </si>
  <si>
    <t>017</t>
  </si>
  <si>
    <t>064</t>
  </si>
  <si>
    <t>018</t>
  </si>
  <si>
    <t>019</t>
  </si>
  <si>
    <t>私01</t>
  </si>
  <si>
    <t>020</t>
  </si>
  <si>
    <t>私02</t>
  </si>
  <si>
    <t>021</t>
  </si>
  <si>
    <t>私03</t>
  </si>
  <si>
    <t>022</t>
  </si>
  <si>
    <t>私04</t>
  </si>
  <si>
    <t>023</t>
  </si>
  <si>
    <t>私05</t>
  </si>
  <si>
    <t>024</t>
  </si>
  <si>
    <t>私06</t>
  </si>
  <si>
    <t>025</t>
  </si>
  <si>
    <t>私07</t>
  </si>
  <si>
    <t>026</t>
  </si>
  <si>
    <t>私08</t>
  </si>
  <si>
    <t>027</t>
  </si>
  <si>
    <t>私09</t>
  </si>
  <si>
    <t>028</t>
  </si>
  <si>
    <t>私10</t>
  </si>
  <si>
    <t>029</t>
  </si>
  <si>
    <t>私11</t>
  </si>
  <si>
    <t>030</t>
  </si>
  <si>
    <t>私12-1</t>
  </si>
  <si>
    <t>031</t>
  </si>
  <si>
    <t>私12-2</t>
  </si>
  <si>
    <t>一関学院高等学校(通信制)</t>
  </si>
  <si>
    <t>032</t>
  </si>
  <si>
    <t>私13</t>
  </si>
  <si>
    <t>033</t>
  </si>
  <si>
    <t>特101</t>
  </si>
  <si>
    <t>034</t>
  </si>
  <si>
    <t>特102</t>
  </si>
  <si>
    <t>035-1</t>
  </si>
  <si>
    <t>特103</t>
  </si>
  <si>
    <t>盛岡となん支援学校</t>
  </si>
  <si>
    <t>035-2</t>
  </si>
  <si>
    <t>一関第一高等学校(定時制)</t>
  </si>
  <si>
    <t>特104</t>
  </si>
  <si>
    <t>盛岡青松支援学校</t>
  </si>
  <si>
    <t>特105</t>
  </si>
  <si>
    <t>盛岡峰南高等支援学校</t>
  </si>
  <si>
    <t>特106-1</t>
  </si>
  <si>
    <t>盛岡みたけ支援学校</t>
  </si>
  <si>
    <t>038</t>
  </si>
  <si>
    <t>特106-2</t>
  </si>
  <si>
    <t>039</t>
  </si>
  <si>
    <t>特107</t>
  </si>
  <si>
    <t>花巻清風支援学校</t>
  </si>
  <si>
    <t>040</t>
  </si>
  <si>
    <t>特108</t>
  </si>
  <si>
    <t>前沢明峰支援学校</t>
  </si>
  <si>
    <t>041</t>
  </si>
  <si>
    <t>特109</t>
  </si>
  <si>
    <t>一関清明支援学校</t>
  </si>
  <si>
    <t>042-1</t>
  </si>
  <si>
    <t>特110</t>
  </si>
  <si>
    <t>気仙光陵支援学校</t>
  </si>
  <si>
    <t>042-2</t>
  </si>
  <si>
    <t>特111</t>
  </si>
  <si>
    <t>釜石祥雲支援学校</t>
  </si>
  <si>
    <t>特112</t>
  </si>
  <si>
    <t>宮古恵風支援学校</t>
  </si>
  <si>
    <t>特113</t>
  </si>
  <si>
    <t>久慈拓陽支援学校</t>
  </si>
  <si>
    <t>045-1</t>
  </si>
  <si>
    <t>特114</t>
  </si>
  <si>
    <t>三愛学舎</t>
  </si>
  <si>
    <t>045-2</t>
  </si>
  <si>
    <t>釜石高等学校(定時制)</t>
  </si>
  <si>
    <t>特115</t>
  </si>
  <si>
    <t>岩手大学教育学部附属特別支援学校</t>
  </si>
  <si>
    <t>杜陵高等学校(定時制)</t>
  </si>
  <si>
    <t>学校規模</t>
  </si>
  <si>
    <t>部会費計</t>
  </si>
  <si>
    <t>円…①</t>
  </si>
  <si>
    <t>円…②</t>
  </si>
  <si>
    <t>円…③</t>
  </si>
  <si>
    <t>　全日制6,800円　定・通・特支1,500円</t>
  </si>
  <si>
    <t>　全日制3,800円　定・通・特支1,500円</t>
  </si>
  <si>
    <t>　全日制4,300円　定・通・特支1,500円</t>
  </si>
  <si>
    <t>全日制</t>
  </si>
  <si>
    <t>定時制</t>
  </si>
  <si>
    <t>通信制</t>
  </si>
  <si>
    <t>学校番号</t>
  </si>
  <si>
    <t>学校番号一覧</t>
  </si>
  <si>
    <t>学級数</t>
  </si>
  <si>
    <t>　《例》　×　教　諭　→　○　教諭</t>
  </si>
  <si>
    <t>　《例》　×　岩手太郎　　　　　→　○　岩手　太郎</t>
  </si>
  <si>
    <t>宮古高等学校(通信制)</t>
  </si>
  <si>
    <t>盛岡ひがし支援学校</t>
  </si>
  <si>
    <t>特116</t>
  </si>
  <si>
    <t>情報</t>
  </si>
  <si>
    <t>－</t>
  </si>
  <si>
    <t>－</t>
  </si>
  <si>
    <t>杜陵高等学校(通信制)</t>
  </si>
  <si>
    <t>054-1</t>
  </si>
  <si>
    <t>061-1</t>
  </si>
  <si>
    <t>061-2</t>
  </si>
  <si>
    <t>第1種登録会員数</t>
  </si>
  <si>
    <t>054-2</t>
  </si>
  <si>
    <t>008-3</t>
  </si>
  <si>
    <t>049-3</t>
  </si>
  <si>
    <t>008-4</t>
  </si>
  <si>
    <t>A表</t>
  </si>
  <si>
    <t>　D　5学級以下、特別支援学校　免除</t>
  </si>
  <si>
    <t>NO.</t>
  </si>
  <si>
    <t>：入力不要(自動表示)</t>
  </si>
  <si>
    <t>：入力するセル</t>
  </si>
  <si>
    <t>　　　　　×　岩　手　太　郎　　→　○　岩手　太郎</t>
  </si>
  <si>
    <t>B表</t>
  </si>
  <si>
    <t>代表者</t>
  </si>
  <si>
    <t>氏名</t>
  </si>
  <si>
    <t>部会名</t>
  </si>
  <si>
    <t>・常勤で、現に勤務している特別支援学校の養護教諭・養護助教諭の方は、</t>
  </si>
  <si>
    <t>・職員名簿順/職員番号順に記載</t>
  </si>
  <si>
    <t>009</t>
  </si>
  <si>
    <t>011</t>
  </si>
  <si>
    <t>012</t>
  </si>
  <si>
    <t>036</t>
  </si>
  <si>
    <t>037</t>
  </si>
  <si>
    <t>043</t>
  </si>
  <si>
    <t>044</t>
  </si>
  <si>
    <t>046</t>
  </si>
  <si>
    <t>047</t>
  </si>
  <si>
    <t>050</t>
  </si>
  <si>
    <t>051</t>
  </si>
  <si>
    <t>055</t>
  </si>
  <si>
    <t>056</t>
  </si>
  <si>
    <t>062</t>
  </si>
  <si>
    <t>063</t>
  </si>
  <si>
    <r>
      <t>・職名</t>
    </r>
    <r>
      <rPr>
        <sz val="10"/>
        <rFont val="ＭＳ ゴシック"/>
        <family val="3"/>
      </rPr>
      <t>(E列)</t>
    </r>
    <r>
      <rPr>
        <b/>
        <sz val="10"/>
        <color indexed="12"/>
        <rFont val="ＭＳ ゴシック"/>
        <family val="3"/>
      </rPr>
      <t>は、空白不要</t>
    </r>
  </si>
  <si>
    <r>
      <t>・氏名</t>
    </r>
    <r>
      <rPr>
        <sz val="10"/>
        <rFont val="ＭＳ ゴシック"/>
        <family val="3"/>
      </rPr>
      <t>(F列)</t>
    </r>
    <r>
      <rPr>
        <b/>
        <sz val="10"/>
        <color indexed="12"/>
        <rFont val="ＭＳ ゴシック"/>
        <family val="3"/>
      </rPr>
      <t>は、姓と名の間に全角空白</t>
    </r>
  </si>
  <si>
    <t>個人会費</t>
  </si>
  <si>
    <t>部会費</t>
  </si>
  <si>
    <t>学校規模別負担金</t>
  </si>
  <si>
    <t>　A　21学級以上　10,000円</t>
  </si>
  <si>
    <t>　B　20～15学級　 7,000円</t>
  </si>
  <si>
    <t>　C　14～6学級　　4,000円</t>
  </si>
  <si>
    <r>
      <t>岩手銀行　加賀野</t>
    </r>
    <r>
      <rPr>
        <sz val="10"/>
        <color indexed="8"/>
        <rFont val="ＭＳ ゴシック"/>
        <family val="3"/>
      </rPr>
      <t>(かがの)</t>
    </r>
    <r>
      <rPr>
        <b/>
        <sz val="10"/>
        <color indexed="8"/>
        <rFont val="ＭＳ ゴシック"/>
        <family val="3"/>
      </rPr>
      <t>支店　　普通　１０４５３９１</t>
    </r>
  </si>
  <si>
    <t>学校名</t>
  </si>
  <si>
    <t>学校名(課程)</t>
  </si>
  <si>
    <t>盛岡第一高等学校(全日制)</t>
  </si>
  <si>
    <t>金ケ崎高等学校(全日制)</t>
  </si>
  <si>
    <t>宮古商工高等学校(全日制)</t>
  </si>
  <si>
    <t>盛岡白百合学園高等学校(全日制)</t>
  </si>
  <si>
    <t>盛岡誠桜高等学校(全日制)</t>
  </si>
  <si>
    <t>会員数</t>
  </si>
  <si>
    <t>岩手県高等学校教育研究会　所属部会一覧表(学校名簿)</t>
  </si>
  <si>
    <t>岩手県高等学校教育研究会　学校単位加入部会加入届</t>
  </si>
  <si>
    <t>加入は○　不加入は ×</t>
  </si>
  <si>
    <t>課程</t>
  </si>
  <si>
    <t>学校番号</t>
  </si>
  <si>
    <t>学校名(課程)</t>
  </si>
  <si>
    <t>岩手県高等学校教育研究会　会費内訳</t>
  </si>
  <si>
    <t>名　×　2,300円</t>
  </si>
  <si>
    <t>001</t>
  </si>
  <si>
    <t>002</t>
  </si>
  <si>
    <t>盛岡第二高等学校(全日制)</t>
  </si>
  <si>
    <t>盛岡第三高等学校(全日制)</t>
  </si>
  <si>
    <t>盛岡第四高等学校(全日制)</t>
  </si>
  <si>
    <t>盛岡北高等学校(全日制)</t>
  </si>
  <si>
    <t>盛岡南高等学校(全日制)</t>
  </si>
  <si>
    <t>不来方高等学校(全日制)</t>
  </si>
  <si>
    <t>008-1</t>
  </si>
  <si>
    <t>杜陵高等学校奥州校(定時制)</t>
  </si>
  <si>
    <t>杜陵高等学校奥州校(通信制)</t>
  </si>
  <si>
    <t>盛岡農業高等学校(全日制)</t>
  </si>
  <si>
    <t>盛岡工業高等学校(全日制)</t>
  </si>
  <si>
    <t>盛岡商業高等学校(全日制)</t>
  </si>
  <si>
    <t>沼宮内高等学校(全日制)</t>
  </si>
  <si>
    <t>葛巻高等学校(全日制)</t>
  </si>
  <si>
    <t>平舘高等学校(全日制)</t>
  </si>
  <si>
    <t>雫石高等学校(全日制)</t>
  </si>
  <si>
    <t>紫波総合高等学校(全日制)</t>
  </si>
  <si>
    <t>花巻北高等学校(全日制)</t>
  </si>
  <si>
    <t>花巻南高等学校(全日制)</t>
  </si>
  <si>
    <t>花巻農業高等学校(全日制)</t>
  </si>
  <si>
    <t>花北青雲高等学校(全日制)</t>
  </si>
  <si>
    <t>大迫高等学校(全日制)</t>
  </si>
  <si>
    <t>遠野高等学校(全日制)</t>
  </si>
  <si>
    <t>遠野緑峰高等学校(全日制)</t>
  </si>
  <si>
    <t>黒沢尻北高等学校(全日制)</t>
  </si>
  <si>
    <t>北上翔南高等学校(全日制)</t>
  </si>
  <si>
    <t>黒沢尻工業高等学校(全日制)</t>
  </si>
  <si>
    <t>西和賀高等学校(全日制)</t>
  </si>
  <si>
    <t>水沢高等学校(全日制)</t>
  </si>
  <si>
    <t>水沢農業高等学校(全日制)</t>
  </si>
  <si>
    <t>水沢工業高等学校(全日制)</t>
  </si>
  <si>
    <t>水沢商業高等学校(全日制)</t>
  </si>
  <si>
    <t>前沢高等学校(全日制)</t>
  </si>
  <si>
    <t>岩谷堂高等学校(全日制)</t>
  </si>
  <si>
    <t>一関第一高等学校(全日制)</t>
  </si>
  <si>
    <t>一関第二高等学校(全日制)</t>
  </si>
  <si>
    <t>一関工業高等学校(全日制)</t>
  </si>
  <si>
    <t>花泉高等学校(全日制)</t>
  </si>
  <si>
    <t>大東高等学校(全日制)</t>
  </si>
  <si>
    <t>千厩高等学校(全日制)</t>
  </si>
  <si>
    <t>高田高等学校(全日制)</t>
  </si>
  <si>
    <t>大船渡高等学校(全日制)</t>
  </si>
  <si>
    <t>大船渡高等学校(定時制)</t>
  </si>
  <si>
    <t>大船渡東高等学校(全日制)</t>
  </si>
  <si>
    <t>住田高等学校(全日制)</t>
  </si>
  <si>
    <t>釜石高等学校(全日制)</t>
  </si>
  <si>
    <t>釜石商工高等学校(全日制)</t>
  </si>
  <si>
    <t>大槌高等学校(全日制)</t>
  </si>
  <si>
    <t>山田高等学校(全日制)</t>
  </si>
  <si>
    <t>宮古高等学校(全日制)</t>
  </si>
  <si>
    <t>宮古北高等学校(全日制)</t>
  </si>
  <si>
    <t>宮古水産高等学校(全日制)</t>
  </si>
  <si>
    <t>岩泉高等学校(全日制)</t>
  </si>
  <si>
    <t>久慈高等学校(全日制)</t>
  </si>
  <si>
    <t>久慈東高等学校(全日制)</t>
  </si>
  <si>
    <t>久慈工業高等学校(全日制)</t>
  </si>
  <si>
    <t>種市高等学校(全日制)</t>
  </si>
  <si>
    <t>大野高等学校(全日制)</t>
  </si>
  <si>
    <t>軽米高等学校(全日制)</t>
  </si>
  <si>
    <t>伊保内高等学校(全日制)</t>
  </si>
  <si>
    <t>福岡高等学校(全日制)</t>
  </si>
  <si>
    <t>福岡工業高等学校(全日制)</t>
  </si>
  <si>
    <t>一戸高等学校(全日制)</t>
  </si>
  <si>
    <t>盛岡市立高等学校(全日制)</t>
  </si>
  <si>
    <t>岩手高等学校(全日制)</t>
  </si>
  <si>
    <t>岩手女子高等学校(全日制)</t>
  </si>
  <si>
    <t>江南義塾盛岡高等学校(全日制)</t>
  </si>
  <si>
    <t>盛岡大学附属高等学校(全日制)</t>
  </si>
  <si>
    <t>盛岡スコーレ高等学校(全日制)</t>
  </si>
  <si>
    <t>盛岡中央高等学校(全日制)</t>
  </si>
  <si>
    <t>花巻東高等学校(全日制)</t>
  </si>
  <si>
    <t>専修大学北上高等学校(全日制)</t>
  </si>
  <si>
    <t>水沢第一高等学校(全日制)</t>
  </si>
  <si>
    <t>一関学院高等学校(全日制)</t>
  </si>
  <si>
    <t>一関修紅高等学校(全日制)</t>
  </si>
  <si>
    <t>盛岡視覚支援学校</t>
  </si>
  <si>
    <t>盛岡聴覚支援学校</t>
  </si>
  <si>
    <t>盛岡みたけ支援学校奥中山校</t>
  </si>
  <si>
    <r>
      <t>　← 学級数を</t>
    </r>
    <r>
      <rPr>
        <b/>
        <sz val="10"/>
        <color indexed="10"/>
        <rFont val="ＭＳ ゴシック"/>
        <family val="3"/>
      </rPr>
      <t>入力</t>
    </r>
    <r>
      <rPr>
        <b/>
        <sz val="10"/>
        <color indexed="12"/>
        <rFont val="ＭＳ ゴシック"/>
        <family val="3"/>
      </rPr>
      <t xml:space="preserve"> (特別支援学校は 0)</t>
    </r>
  </si>
  <si>
    <t>※ファイルは、岩手県立・高校・支援学校等を除いた校名(例 盛岡第二.xls)で保存</t>
  </si>
  <si>
    <t>(1)共通事項</t>
  </si>
  <si>
    <t>・職員名簿順/職員番号順に記載してください。</t>
  </si>
  <si>
    <t>　koukyouken@iwate-ed.jp に送付してください。</t>
  </si>
  <si>
    <t>(2)A_所属部会一覧 ワークシート</t>
  </si>
  <si>
    <t>(3)B_学校単位加入部会 ワークシート</t>
  </si>
  <si>
    <r>
      <t>　　　岩手銀行　加賀野</t>
    </r>
    <r>
      <rPr>
        <sz val="12"/>
        <color indexed="8"/>
        <rFont val="ＭＳ ゴシック"/>
        <family val="3"/>
      </rPr>
      <t>(かがの)支店　　普通　１０４５３９１</t>
    </r>
  </si>
  <si>
    <r>
      <t>　《例》　×　教　諭　→　○　</t>
    </r>
    <r>
      <rPr>
        <b/>
        <sz val="12"/>
        <rFont val="ＭＳ ゴシック"/>
        <family val="3"/>
      </rPr>
      <t>教諭</t>
    </r>
  </si>
  <si>
    <r>
      <t>　《例》　×　岩手太郎　　　　　→　○　</t>
    </r>
    <r>
      <rPr>
        <b/>
        <sz val="12"/>
        <rFont val="ＭＳ ゴシック"/>
        <family val="3"/>
      </rPr>
      <t>岩手　太郎</t>
    </r>
  </si>
  <si>
    <r>
      <t>　　　　　×　岩　手　太　郎　　→　○　</t>
    </r>
    <r>
      <rPr>
        <b/>
        <sz val="12"/>
        <rFont val="ＭＳ ゴシック"/>
        <family val="3"/>
      </rPr>
      <t>岩手　太郎</t>
    </r>
  </si>
  <si>
    <r>
      <t>・加入/不加入</t>
    </r>
    <r>
      <rPr>
        <sz val="10"/>
        <rFont val="ＭＳ ゴシック"/>
        <family val="3"/>
      </rPr>
      <t>(D列)</t>
    </r>
    <r>
      <rPr>
        <b/>
        <sz val="10"/>
        <color indexed="12"/>
        <rFont val="ＭＳ ゴシック"/>
        <family val="3"/>
      </rPr>
      <t>の</t>
    </r>
    <r>
      <rPr>
        <b/>
        <sz val="10"/>
        <color indexed="10"/>
        <rFont val="ＭＳ ゴシック"/>
        <family val="3"/>
      </rPr>
      <t>選択</t>
    </r>
    <r>
      <rPr>
        <b/>
        <sz val="10"/>
        <color indexed="12"/>
        <rFont val="ＭＳ ゴシック"/>
        <family val="3"/>
      </rPr>
      <t>必須</t>
    </r>
  </si>
  <si>
    <t>　　　　　　　　部会名
　氏　名</t>
  </si>
  <si>
    <r>
      <t>　← 学校番号を</t>
    </r>
    <r>
      <rPr>
        <b/>
        <sz val="10"/>
        <color indexed="10"/>
        <rFont val="ＭＳ ゴシック"/>
        <family val="3"/>
      </rPr>
      <t>選択</t>
    </r>
    <r>
      <rPr>
        <b/>
        <sz val="10"/>
        <color indexed="12"/>
        <rFont val="ＭＳ ゴシック"/>
        <family val="3"/>
      </rPr>
      <t>　(番号は「はじめに」ワークシート参照)</t>
    </r>
  </si>
  <si>
    <t>不来方</t>
  </si>
  <si>
    <t>雫石</t>
  </si>
  <si>
    <t>平舘</t>
  </si>
  <si>
    <t>大迫</t>
  </si>
  <si>
    <t>遠野</t>
  </si>
  <si>
    <t>盛岡第一</t>
  </si>
  <si>
    <t>盛岡第二</t>
  </si>
  <si>
    <t>盛岡第三</t>
  </si>
  <si>
    <t>盛岡第四</t>
  </si>
  <si>
    <t>盛岡北</t>
  </si>
  <si>
    <t>盛岡南</t>
  </si>
  <si>
    <t>盛岡農業</t>
  </si>
  <si>
    <t>盛岡工業</t>
  </si>
  <si>
    <t>盛岡商業</t>
  </si>
  <si>
    <t>沼宮内</t>
  </si>
  <si>
    <t>葛巻</t>
  </si>
  <si>
    <t>紫波総合</t>
  </si>
  <si>
    <t>花巻北</t>
  </si>
  <si>
    <t>花巻南</t>
  </si>
  <si>
    <t>花巻農業</t>
  </si>
  <si>
    <t>花北青雲</t>
  </si>
  <si>
    <t>遠野緑峰</t>
  </si>
  <si>
    <t>黒沢尻北</t>
  </si>
  <si>
    <t>北上翔南</t>
  </si>
  <si>
    <t>黒沢尻工業</t>
  </si>
  <si>
    <t>西和賀</t>
  </si>
  <si>
    <t>水沢</t>
  </si>
  <si>
    <t>水沢農業</t>
  </si>
  <si>
    <t>水沢工業</t>
  </si>
  <si>
    <t>水沢商業</t>
  </si>
  <si>
    <t>前沢</t>
  </si>
  <si>
    <t>金ケ崎</t>
  </si>
  <si>
    <t>岩谷堂</t>
  </si>
  <si>
    <t>一関第一</t>
  </si>
  <si>
    <t>一関第二</t>
  </si>
  <si>
    <t>一関工業</t>
  </si>
  <si>
    <t>花泉</t>
  </si>
  <si>
    <t>大東</t>
  </si>
  <si>
    <t>千厩</t>
  </si>
  <si>
    <t>高田</t>
  </si>
  <si>
    <t>大船渡</t>
  </si>
  <si>
    <t>大船渡東</t>
  </si>
  <si>
    <t>住田</t>
  </si>
  <si>
    <t>釜石</t>
  </si>
  <si>
    <t>釜石商工</t>
  </si>
  <si>
    <t>大槌</t>
  </si>
  <si>
    <t>山田</t>
  </si>
  <si>
    <t>宮古</t>
  </si>
  <si>
    <t>宮古北</t>
  </si>
  <si>
    <t>宮古商工</t>
  </si>
  <si>
    <t>宮古水産</t>
  </si>
  <si>
    <t>岩泉</t>
  </si>
  <si>
    <t>久慈</t>
  </si>
  <si>
    <t>久慈東</t>
  </si>
  <si>
    <t>久慈工業</t>
  </si>
  <si>
    <t>種市</t>
  </si>
  <si>
    <t>大野</t>
  </si>
  <si>
    <t>軽米</t>
  </si>
  <si>
    <t>伊保内</t>
  </si>
  <si>
    <t>福岡</t>
  </si>
  <si>
    <t>福岡工業</t>
  </si>
  <si>
    <t>一戸</t>
  </si>
  <si>
    <t>盛岡市立</t>
  </si>
  <si>
    <t>岩手</t>
  </si>
  <si>
    <t>岩手女子</t>
  </si>
  <si>
    <t>盛岡白百合学園</t>
  </si>
  <si>
    <t>江南義塾盛岡</t>
  </si>
  <si>
    <t>盛岡誠桜</t>
  </si>
  <si>
    <t>盛岡大学附属</t>
  </si>
  <si>
    <t>盛岡スコーレ</t>
  </si>
  <si>
    <t>盛岡中央</t>
  </si>
  <si>
    <t>花巻東</t>
  </si>
  <si>
    <t>専修大学北上</t>
  </si>
  <si>
    <t>水沢第一</t>
  </si>
  <si>
    <t>一関学院</t>
  </si>
  <si>
    <t>一関修紅</t>
  </si>
  <si>
    <t>杜陵定</t>
  </si>
  <si>
    <t>杜陵通</t>
  </si>
  <si>
    <t>杜陵奥州定</t>
  </si>
  <si>
    <t>杜陵奥州通</t>
  </si>
  <si>
    <t>盛岡工業定</t>
  </si>
  <si>
    <t>一関第一定</t>
  </si>
  <si>
    <t>大船渡定</t>
  </si>
  <si>
    <t>釜石定</t>
  </si>
  <si>
    <t>宮古定</t>
  </si>
  <si>
    <t>宮古通</t>
  </si>
  <si>
    <t>久慈長内</t>
  </si>
  <si>
    <t>福岡定</t>
  </si>
  <si>
    <t>一関学院通</t>
  </si>
  <si>
    <t>盛岡視覚支援</t>
  </si>
  <si>
    <t>盛岡聴覚支援</t>
  </si>
  <si>
    <t>盛岡となん支援</t>
  </si>
  <si>
    <t>盛岡青松支援</t>
  </si>
  <si>
    <t>盛岡峰南高等支援</t>
  </si>
  <si>
    <t>盛岡みたけ支援</t>
  </si>
  <si>
    <t>盛岡ひがし支援</t>
  </si>
  <si>
    <t>花巻清風支援</t>
  </si>
  <si>
    <t>前沢明峰支援</t>
  </si>
  <si>
    <t>一関清明支援</t>
  </si>
  <si>
    <t>気仙光陵支援</t>
  </si>
  <si>
    <t>釜石祥雲支援</t>
  </si>
  <si>
    <t>宮古恵風支援</t>
  </si>
  <si>
    <t>久慈拓陽支援</t>
  </si>
  <si>
    <t>盛岡みたけ支援奥中山</t>
  </si>
  <si>
    <t>岩大附特別支援</t>
  </si>
  <si>
    <t>校名</t>
  </si>
  <si>
    <t>　　　</t>
  </si>
  <si>
    <r>
      <t>・常勤で、現に勤務している特別支援学校の方</t>
    </r>
    <r>
      <rPr>
        <b/>
        <sz val="10"/>
        <color indexed="10"/>
        <rFont val="ＭＳ ゴシック"/>
        <family val="3"/>
      </rPr>
      <t>(常勤講師を含む)</t>
    </r>
    <r>
      <rPr>
        <b/>
        <sz val="10"/>
        <color indexed="12"/>
        <rFont val="ＭＳ ゴシック"/>
        <family val="3"/>
      </rPr>
      <t>は、</t>
    </r>
  </si>
  <si>
    <r>
      <t>・職名</t>
    </r>
    <r>
      <rPr>
        <sz val="10"/>
        <rFont val="ＭＳ ゴシック"/>
        <family val="3"/>
      </rPr>
      <t>(C列)</t>
    </r>
    <r>
      <rPr>
        <b/>
        <sz val="10"/>
        <color indexed="12"/>
        <rFont val="ＭＳ ゴシック"/>
        <family val="3"/>
      </rPr>
      <t>は、空白不要</t>
    </r>
  </si>
  <si>
    <r>
      <t>・氏名</t>
    </r>
    <r>
      <rPr>
        <sz val="10"/>
        <rFont val="ＭＳ ゴシック"/>
        <family val="3"/>
      </rPr>
      <t>(D列)</t>
    </r>
    <r>
      <rPr>
        <b/>
        <sz val="10"/>
        <color indexed="12"/>
        <rFont val="ＭＳ ゴシック"/>
        <family val="3"/>
      </rPr>
      <t>は、姓と名の間に全角空白</t>
    </r>
  </si>
  <si>
    <r>
      <t>　備考</t>
    </r>
    <r>
      <rPr>
        <sz val="10"/>
        <rFont val="ＭＳ ゴシック"/>
        <family val="3"/>
      </rPr>
      <t>(W列)</t>
    </r>
    <r>
      <rPr>
        <b/>
        <sz val="10"/>
        <color indexed="12"/>
        <rFont val="ＭＳ ゴシック"/>
        <family val="3"/>
      </rPr>
      <t>で「休暇中」など、実態として勤務していないことがわかるように</t>
    </r>
    <r>
      <rPr>
        <b/>
        <sz val="10"/>
        <color indexed="10"/>
        <rFont val="ＭＳ ゴシック"/>
        <family val="3"/>
      </rPr>
      <t>選択</t>
    </r>
  </si>
  <si>
    <r>
      <t>・常勤で、現に勤務している特別支援学校の方(</t>
    </r>
    <r>
      <rPr>
        <u val="single"/>
        <sz val="12"/>
        <rFont val="ＭＳ ゴシック"/>
        <family val="3"/>
      </rPr>
      <t>常勤講師を含む</t>
    </r>
    <r>
      <rPr>
        <sz val="12"/>
        <rFont val="ＭＳ ゴシック"/>
        <family val="3"/>
      </rPr>
      <t>)は、</t>
    </r>
  </si>
  <si>
    <t>　備考(W列)で「休暇中」など、実態として勤務していないことがわかるように選択してください。</t>
  </si>
  <si>
    <t>　職名(C列)に非常勤であることがわかるように記載、ならびに備考(W列)で選択してください。</t>
  </si>
  <si>
    <r>
      <t xml:space="preserve">・ファイル名は、学校番号+岩手県立・高校・支援学校等を除いた校名(例 </t>
    </r>
    <r>
      <rPr>
        <b/>
        <sz val="12"/>
        <rFont val="ＭＳ ゴシック"/>
        <family val="3"/>
      </rPr>
      <t>002盛岡第二.xls</t>
    </r>
    <r>
      <rPr>
        <sz val="12"/>
        <rFont val="ＭＳ ゴシック"/>
        <family val="3"/>
      </rPr>
      <t>)で保存し、</t>
    </r>
  </si>
  <si>
    <t>・部会名のオートフィルタ(▼)で部会ごとの表示ができます。</t>
  </si>
  <si>
    <t>　振込書は金融機関備え付けのものをお使いください。振込書の控えを領収書とします。</t>
  </si>
  <si>
    <t>はじめに、このワークシートを印刷し、手元において入力してください</t>
  </si>
  <si>
    <r>
      <t>(4)会費内訳 ワークシート</t>
    </r>
    <r>
      <rPr>
        <sz val="12"/>
        <color indexed="8"/>
        <rFont val="ＭＳ ゴシック"/>
        <family val="3"/>
      </rPr>
      <t>…振込手数料の入力のみ</t>
    </r>
  </si>
  <si>
    <t>根拠文書</t>
  </si>
  <si>
    <t>期限</t>
  </si>
  <si>
    <t>ファイルの送付先</t>
  </si>
  <si>
    <t>koukyouken@iwate-ed.jp</t>
  </si>
  <si>
    <t>・地歴・公民、理科、工業の部会に登録する方は、備考(V列)で専門科目を選択してください。</t>
  </si>
  <si>
    <r>
      <t>　　　岩手県高等学校教育研究会　会長　鈴木　広樹</t>
    </r>
    <r>
      <rPr>
        <sz val="12"/>
        <color indexed="8"/>
        <rFont val="ＭＳ ゴシック"/>
        <family val="3"/>
      </rPr>
      <t>(すずき　ひろき)</t>
    </r>
  </si>
  <si>
    <r>
      <t xml:space="preserve">　　　例: </t>
    </r>
    <r>
      <rPr>
        <b/>
        <sz val="12"/>
        <rFont val="ＭＳ ゴシック"/>
        <family val="3"/>
      </rPr>
      <t>モリオカダイニコウコウ</t>
    </r>
  </si>
  <si>
    <r>
      <t xml:space="preserve">例: </t>
    </r>
    <r>
      <rPr>
        <b/>
        <sz val="10"/>
        <color indexed="10"/>
        <rFont val="ＭＳ ゴシック"/>
        <family val="3"/>
      </rPr>
      <t>モリオカダイニコウコウ</t>
    </r>
  </si>
  <si>
    <r>
      <t>・振込書の依頼人氏名欄の</t>
    </r>
    <r>
      <rPr>
        <u val="single"/>
        <sz val="12"/>
        <rFont val="ＭＳ ゴシック"/>
        <family val="3"/>
      </rPr>
      <t>フリガナ</t>
    </r>
    <r>
      <rPr>
        <sz val="12"/>
        <rFont val="ＭＳ ゴシック"/>
        <family val="3"/>
      </rPr>
      <t>は、県立学校は「岩手県立」を除いた校名にしてください。</t>
    </r>
  </si>
  <si>
    <r>
      <t>・振込書の依頼人氏名欄の</t>
    </r>
    <r>
      <rPr>
        <b/>
        <sz val="10"/>
        <color indexed="10"/>
        <rFont val="ＭＳ ゴシック"/>
        <family val="3"/>
      </rPr>
      <t>フリガナ</t>
    </r>
    <r>
      <rPr>
        <b/>
        <sz val="10"/>
        <color indexed="12"/>
        <rFont val="ＭＳ ゴシック"/>
        <family val="3"/>
      </rPr>
      <t>は、県立学校は「岩手県立」を除いた校名にしてください。</t>
    </r>
  </si>
  <si>
    <t>令和4年度</t>
  </si>
  <si>
    <t>・A/Bワークシートとも、職名に空白を入れないでください。</t>
  </si>
  <si>
    <t>一種登録会員(個人会費負担数)</t>
  </si>
  <si>
    <t>二種登録会員</t>
  </si>
  <si>
    <r>
      <t>二種登録のみ</t>
    </r>
    <r>
      <rPr>
        <sz val="10"/>
        <color indexed="8"/>
        <rFont val="ＭＳ ゴシック"/>
        <family val="3"/>
      </rPr>
      <t>の場合は理由を選択</t>
    </r>
  </si>
  <si>
    <t>　特別支援教育部会(T列)に一種登録○、その他の部会に必要に応じて二種登録△をしてください。</t>
  </si>
  <si>
    <t>　特別支援教育部会(T列)に一種登録○、学校保健部会(U列)に二種登録△してください。</t>
  </si>
  <si>
    <t>・保健主事は、教科の一種登録○のほか、学校保健部会(U列)に二種登録△してください。</t>
  </si>
  <si>
    <t>　保健主事が学校保健部会に一種登録○の場合は、上記不要です。</t>
  </si>
  <si>
    <t>・一種登録した教科以外も担当しているなど、複数の部会に登録して研修したい場合は、</t>
  </si>
  <si>
    <t>　二つめ以降の部会を二種登録△してください。 (二種登録の数は制限無し)</t>
  </si>
  <si>
    <r>
      <t>・産前産後休暇・育児休業・病気休暇などで</t>
    </r>
    <r>
      <rPr>
        <u val="single"/>
        <sz val="12"/>
        <rFont val="ＭＳ ゴシック"/>
        <family val="3"/>
      </rPr>
      <t>二種登録△のみ</t>
    </r>
    <r>
      <rPr>
        <sz val="12"/>
        <rFont val="ＭＳ ゴシック"/>
        <family val="3"/>
      </rPr>
      <t>にする(会費を負担しない)方は、</t>
    </r>
  </si>
  <si>
    <t>・非常勤(一種登録無し)の方が二種登録△する場合は、</t>
  </si>
  <si>
    <t>令和4年4月15日付け第1号</t>
  </si>
  <si>
    <t>報告・送金とも5/6(金)正午</t>
  </si>
  <si>
    <t>http://www2.iwate-ed.jp/mo2-h/koukyouken/2022/01_20220415.pdf</t>
  </si>
  <si>
    <t>・A/Bワークシートとも、氏名は、姓と名の間にのみ全角空白を入れてください。</t>
  </si>
  <si>
    <r>
      <t>　特別支援教育部会</t>
    </r>
    <r>
      <rPr>
        <sz val="10"/>
        <rFont val="ＭＳ ゴシック"/>
        <family val="3"/>
      </rPr>
      <t>(T列)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一種登録○</t>
    </r>
    <r>
      <rPr>
        <b/>
        <sz val="10"/>
        <color indexed="12"/>
        <rFont val="ＭＳ ゴシック"/>
        <family val="3"/>
      </rPr>
      <t>、その他の部会に必要に応じて二種登録△</t>
    </r>
  </si>
  <si>
    <r>
      <t>　特別支援教育部会</t>
    </r>
    <r>
      <rPr>
        <sz val="10"/>
        <rFont val="ＭＳ ゴシック"/>
        <family val="3"/>
      </rPr>
      <t>(T列)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一種登録○</t>
    </r>
    <r>
      <rPr>
        <b/>
        <sz val="10"/>
        <color indexed="12"/>
        <rFont val="ＭＳ ゴシック"/>
        <family val="3"/>
      </rPr>
      <t>、学校保健部会</t>
    </r>
    <r>
      <rPr>
        <sz val="10"/>
        <rFont val="ＭＳ ゴシック"/>
        <family val="3"/>
      </rPr>
      <t>(U列)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二種登録△</t>
    </r>
  </si>
  <si>
    <r>
      <t>・保健主事は、教科の一種登録○のほか、学校保健部会</t>
    </r>
    <r>
      <rPr>
        <sz val="10"/>
        <rFont val="ＭＳ ゴシック"/>
        <family val="3"/>
      </rPr>
      <t>(U列)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二種登録△</t>
    </r>
  </si>
  <si>
    <t>　保健主事が学校保健部会に一種登録○の場合は、上記不要</t>
  </si>
  <si>
    <r>
      <t>　二つめ以降の部会を二種登録△</t>
    </r>
    <r>
      <rPr>
        <sz val="10"/>
        <rFont val="ＭＳ ゴシック"/>
        <family val="3"/>
      </rPr>
      <t xml:space="preserve"> (二種登録の数は制限無し)</t>
    </r>
  </si>
  <si>
    <r>
      <t>・産前産後休暇・育児休業・病気休暇などで</t>
    </r>
    <r>
      <rPr>
        <b/>
        <sz val="10"/>
        <color indexed="10"/>
        <rFont val="ＭＳ ゴシック"/>
        <family val="3"/>
      </rPr>
      <t>二種登録△のみ</t>
    </r>
    <r>
      <rPr>
        <b/>
        <sz val="10"/>
        <color indexed="12"/>
        <rFont val="ＭＳ ゴシック"/>
        <family val="3"/>
      </rPr>
      <t>にする</t>
    </r>
    <r>
      <rPr>
        <sz val="10"/>
        <color indexed="12"/>
        <rFont val="ＭＳ ゴシック"/>
        <family val="3"/>
      </rPr>
      <t>(会費を負担しない)</t>
    </r>
    <r>
      <rPr>
        <b/>
        <sz val="10"/>
        <color indexed="12"/>
        <rFont val="ＭＳ ゴシック"/>
        <family val="3"/>
      </rPr>
      <t>方は、</t>
    </r>
  </si>
  <si>
    <r>
      <t>・非常勤</t>
    </r>
    <r>
      <rPr>
        <sz val="10"/>
        <rFont val="ＭＳ ゴシック"/>
        <family val="3"/>
      </rPr>
      <t>(一種登録無し)</t>
    </r>
    <r>
      <rPr>
        <b/>
        <sz val="10"/>
        <color indexed="12"/>
        <rFont val="ＭＳ ゴシック"/>
        <family val="3"/>
      </rPr>
      <t>の方が二種登録△する場合は、</t>
    </r>
  </si>
  <si>
    <t>地歴・公民</t>
  </si>
  <si>
    <t>美術・工芸</t>
  </si>
  <si>
    <t>家庭・福祉</t>
  </si>
  <si>
    <t>特別支援教育</t>
  </si>
  <si>
    <t>地歴・公民、理科、工業部会は科目を選択</t>
  </si>
  <si>
    <t>(原則として進路指導主事)</t>
  </si>
  <si>
    <t>(原則として図書館主任)</t>
  </si>
  <si>
    <t>(原則としてネットワーク管理者)</t>
  </si>
  <si>
    <t>(原則として生徒指導主事)</t>
  </si>
  <si>
    <t>(原則として保健主事)</t>
  </si>
  <si>
    <t>(原則として教育相談主任)</t>
  </si>
  <si>
    <t>(原則として国際教育担当)</t>
  </si>
  <si>
    <r>
      <t>・常勤で、現に勤務している高校の方(</t>
    </r>
    <r>
      <rPr>
        <u val="single"/>
        <sz val="12"/>
        <rFont val="ＭＳ ゴシック"/>
        <family val="3"/>
      </rPr>
      <t>常勤講師を含む</t>
    </r>
    <r>
      <rPr>
        <sz val="12"/>
        <rFont val="ＭＳ ゴシック"/>
        <family val="3"/>
      </rPr>
      <t>)は、E～U列のいずれかに一種登録○をしてください。</t>
    </r>
  </si>
  <si>
    <t>　常勤で、現に勤務している高校の養護教諭・養護助教諭の方は、学校保健部会(U列)に一種登録○してください。</t>
  </si>
  <si>
    <r>
      <t>・常勤で、現に勤務している高校の方</t>
    </r>
    <r>
      <rPr>
        <b/>
        <sz val="10"/>
        <color indexed="10"/>
        <rFont val="ＭＳ ゴシック"/>
        <family val="3"/>
      </rPr>
      <t>(常勤講師を含む)</t>
    </r>
    <r>
      <rPr>
        <b/>
        <sz val="10"/>
        <color indexed="12"/>
        <rFont val="ＭＳ ゴシック"/>
        <family val="3"/>
      </rPr>
      <t>は、E～U列のいずれかに</t>
    </r>
    <r>
      <rPr>
        <b/>
        <sz val="10"/>
        <color indexed="10"/>
        <rFont val="ＭＳ ゴシック"/>
        <family val="3"/>
      </rPr>
      <t>一種登録○</t>
    </r>
  </si>
  <si>
    <r>
      <t>・常勤で、現に勤務している高校の養護教諭・養護助教諭の方は、学校保健部会</t>
    </r>
    <r>
      <rPr>
        <sz val="10"/>
        <rFont val="ＭＳ ゴシック"/>
        <family val="3"/>
      </rPr>
      <t>(U列)</t>
    </r>
    <r>
      <rPr>
        <b/>
        <sz val="10"/>
        <color indexed="12"/>
        <rFont val="ＭＳ ゴシック"/>
        <family val="3"/>
      </rPr>
      <t>に</t>
    </r>
    <r>
      <rPr>
        <b/>
        <sz val="10"/>
        <color indexed="10"/>
        <rFont val="ＭＳ ゴシック"/>
        <family val="3"/>
      </rPr>
      <t>一種登録○</t>
    </r>
  </si>
  <si>
    <r>
      <t>　職名</t>
    </r>
    <r>
      <rPr>
        <sz val="10"/>
        <rFont val="ＭＳ ゴシック"/>
        <family val="3"/>
      </rPr>
      <t>(C列)</t>
    </r>
    <r>
      <rPr>
        <b/>
        <sz val="10"/>
        <color indexed="12"/>
        <rFont val="ＭＳ ゴシック"/>
        <family val="3"/>
      </rPr>
      <t>に非常勤であることがわかるように記載、ならびに備考のW列で</t>
    </r>
    <r>
      <rPr>
        <b/>
        <sz val="10"/>
        <color indexed="10"/>
        <rFont val="ＭＳ ゴシック"/>
        <family val="3"/>
      </rPr>
      <t>選択</t>
    </r>
  </si>
  <si>
    <r>
      <t>・地歴・公民、理科、工業の部会に登録する方は、備考のV列</t>
    </r>
    <r>
      <rPr>
        <b/>
        <sz val="10"/>
        <color indexed="12"/>
        <rFont val="ＭＳ ゴシック"/>
        <family val="3"/>
      </rPr>
      <t>で</t>
    </r>
    <r>
      <rPr>
        <b/>
        <sz val="10"/>
        <color indexed="10"/>
        <rFont val="ＭＳ ゴシック"/>
        <family val="3"/>
      </rPr>
      <t>専門科目を選択</t>
    </r>
  </si>
  <si>
    <t>・F23セルの金額を次の口座に送金ください。振込手数料は各校で負担ください。</t>
  </si>
  <si>
    <t>・F23セルの金額を次の口座に送金ください。振込手数料は各校で負担ください。</t>
  </si>
  <si>
    <r>
      <t>岩手県高等学校教育研究会　会長　鈴木　広樹</t>
    </r>
    <r>
      <rPr>
        <sz val="10"/>
        <color indexed="8"/>
        <rFont val="ＭＳ ゴシック"/>
        <family val="3"/>
      </rPr>
      <t>(すずき　ひろき)</t>
    </r>
  </si>
  <si>
    <t>・加入/不加入(D列)の選択(○ ×)は入力必須です。</t>
  </si>
  <si>
    <t>・E6～F12セルは、加入の場合に入力必須です。F列の文字を消して入力してください。</t>
  </si>
  <si>
    <t>このワークシートは入力不要です。</t>
  </si>
  <si>
    <t>会費支出の内訳としてご利用ください。</t>
  </si>
  <si>
    <t>納入会費(送金額)合計(①＋②＋③)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</si>
</sst>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u val="single"/>
      <sz val="10"/>
      <color indexed="8"/>
      <name val="ＭＳ ゴシック"/>
      <family val="3"/>
    </font>
    <font>
      <b/>
      <sz val="10"/>
      <color indexed="10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b/>
      <sz val="10"/>
      <color indexed="22"/>
      <name val="ＭＳ ゴシック"/>
      <family val="3"/>
    </font>
    <font>
      <sz val="10"/>
      <color indexed="22"/>
      <name val="ＭＳ ゴシック"/>
      <family val="3"/>
    </font>
    <font>
      <b/>
      <u val="single"/>
      <sz val="12"/>
      <color indexed="8"/>
      <name val="ＭＳ ゴシック"/>
      <family val="3"/>
    </font>
    <font>
      <b/>
      <sz val="12"/>
      <color indexed="12"/>
      <name val="ＭＳ ゴシック"/>
      <family val="3"/>
    </font>
    <font>
      <u val="single"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0.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  <border>
      <left style="hair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 style="thin"/>
    </border>
    <border>
      <left/>
      <right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hair"/>
      <right style="thin"/>
      <top style="thin"/>
      <bottom style="hair"/>
      <diagonal style="hair"/>
    </border>
    <border diagonalDown="1">
      <left style="hair"/>
      <right style="thin"/>
      <top style="hair"/>
      <bottom style="double"/>
      <diagonal style="hair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1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0" fillId="0" borderId="3" applyNumberFormat="0" applyFill="0" applyAlignment="0" applyProtection="0"/>
    <xf numFmtId="0" fontId="31" fillId="17" borderId="0" applyNumberFormat="0" applyBorder="0" applyAlignment="0" applyProtection="0"/>
    <xf numFmtId="0" fontId="32" fillId="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" borderId="4" applyNumberFormat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41" fillId="7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 shrinkToFit="1"/>
    </xf>
    <xf numFmtId="0" fontId="4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38" fontId="3" fillId="2" borderId="12" xfId="49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top" textRotation="255"/>
    </xf>
    <xf numFmtId="0" fontId="4" fillId="4" borderId="14" xfId="0" applyFont="1" applyFill="1" applyBorder="1" applyAlignment="1">
      <alignment vertical="center"/>
    </xf>
    <xf numFmtId="0" fontId="4" fillId="18" borderId="16" xfId="0" applyFont="1" applyFill="1" applyBorder="1" applyAlignment="1">
      <alignment vertical="center"/>
    </xf>
    <xf numFmtId="0" fontId="4" fillId="18" borderId="17" xfId="0" applyFont="1" applyFill="1" applyBorder="1" applyAlignment="1">
      <alignment vertical="center"/>
    </xf>
    <xf numFmtId="0" fontId="4" fillId="4" borderId="13" xfId="0" applyFont="1" applyFill="1" applyBorder="1" applyAlignment="1">
      <alignment vertical="top" textRotation="255"/>
    </xf>
    <xf numFmtId="0" fontId="4" fillId="4" borderId="11" xfId="0" applyFont="1" applyFill="1" applyBorder="1" applyAlignment="1">
      <alignment vertical="top" textRotation="255"/>
    </xf>
    <xf numFmtId="0" fontId="3" fillId="0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38" fontId="3" fillId="2" borderId="10" xfId="49" applyFont="1" applyFill="1" applyBorder="1" applyAlignment="1">
      <alignment vertical="center"/>
    </xf>
    <xf numFmtId="38" fontId="4" fillId="2" borderId="18" xfId="49" applyFont="1" applyFill="1" applyBorder="1" applyAlignment="1">
      <alignment vertical="center"/>
    </xf>
    <xf numFmtId="38" fontId="4" fillId="2" borderId="19" xfId="49" applyFont="1" applyFill="1" applyBorder="1" applyAlignment="1">
      <alignment vertical="center"/>
    </xf>
    <xf numFmtId="38" fontId="4" fillId="2" borderId="20" xfId="49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0" xfId="61" applyFont="1" applyFill="1" applyBorder="1" applyAlignment="1">
      <alignment vertical="center" wrapText="1"/>
      <protection/>
    </xf>
    <xf numFmtId="0" fontId="17" fillId="4" borderId="0" xfId="61" applyFont="1" applyFill="1" applyBorder="1" applyAlignment="1">
      <alignment vertical="center"/>
      <protection/>
    </xf>
    <xf numFmtId="0" fontId="17" fillId="4" borderId="0" xfId="61" applyFont="1" applyFill="1" applyBorder="1" applyAlignment="1" quotePrefix="1">
      <alignment vertical="center"/>
      <protection/>
    </xf>
    <xf numFmtId="0" fontId="17" fillId="4" borderId="0" xfId="61" applyFont="1" applyFill="1" applyBorder="1" applyAlignment="1">
      <alignment vertical="center" shrinkToFit="1"/>
      <protection/>
    </xf>
    <xf numFmtId="0" fontId="17" fillId="4" borderId="0" xfId="61" applyFont="1" applyFill="1" applyBorder="1" applyAlignment="1" quotePrefix="1">
      <alignment vertical="center" shrinkToFit="1"/>
      <protection/>
    </xf>
    <xf numFmtId="0" fontId="14" fillId="4" borderId="22" xfId="61" applyFont="1" applyFill="1" applyBorder="1" applyAlignment="1" quotePrefix="1">
      <alignment horizontal="center" vertical="center"/>
      <protection/>
    </xf>
    <xf numFmtId="0" fontId="14" fillId="4" borderId="23" xfId="61" applyFont="1" applyFill="1" applyBorder="1" applyAlignment="1">
      <alignment horizontal="center" vertical="center" shrinkToFit="1"/>
      <protection/>
    </xf>
    <xf numFmtId="0" fontId="14" fillId="4" borderId="24" xfId="61" applyFont="1" applyFill="1" applyBorder="1" applyAlignment="1" quotePrefix="1">
      <alignment horizontal="center" vertical="center"/>
      <protection/>
    </xf>
    <xf numFmtId="0" fontId="13" fillId="4" borderId="25" xfId="61" applyFont="1" applyFill="1" applyBorder="1" applyAlignment="1">
      <alignment vertical="center" shrinkToFit="1"/>
      <protection/>
    </xf>
    <xf numFmtId="0" fontId="18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4" borderId="27" xfId="0" applyFont="1" applyFill="1" applyBorder="1" applyAlignment="1">
      <alignment vertical="center"/>
    </xf>
    <xf numFmtId="0" fontId="3" fillId="4" borderId="28" xfId="0" applyFont="1" applyFill="1" applyBorder="1" applyAlignment="1">
      <alignment horizontal="right" vertical="center"/>
    </xf>
    <xf numFmtId="0" fontId="3" fillId="4" borderId="28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vertical="center"/>
    </xf>
    <xf numFmtId="0" fontId="4" fillId="4" borderId="30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0" fontId="3" fillId="4" borderId="3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vertical="center"/>
    </xf>
    <xf numFmtId="0" fontId="4" fillId="4" borderId="35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/>
    </xf>
    <xf numFmtId="0" fontId="3" fillId="4" borderId="37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vertical="center"/>
    </xf>
    <xf numFmtId="0" fontId="4" fillId="4" borderId="39" xfId="0" applyFont="1" applyFill="1" applyBorder="1" applyAlignment="1">
      <alignment vertical="center"/>
    </xf>
    <xf numFmtId="0" fontId="4" fillId="18" borderId="40" xfId="0" applyFont="1" applyFill="1" applyBorder="1" applyAlignment="1">
      <alignment vertical="center"/>
    </xf>
    <xf numFmtId="0" fontId="4" fillId="18" borderId="41" xfId="0" applyFont="1" applyFill="1" applyBorder="1" applyAlignment="1">
      <alignment vertical="center"/>
    </xf>
    <xf numFmtId="0" fontId="4" fillId="18" borderId="42" xfId="0" applyFont="1" applyFill="1" applyBorder="1" applyAlignment="1">
      <alignment vertical="center"/>
    </xf>
    <xf numFmtId="0" fontId="4" fillId="18" borderId="43" xfId="0" applyFont="1" applyFill="1" applyBorder="1" applyAlignment="1">
      <alignment vertical="center"/>
    </xf>
    <xf numFmtId="0" fontId="4" fillId="18" borderId="44" xfId="0" applyFont="1" applyFill="1" applyBorder="1" applyAlignment="1">
      <alignment vertical="center"/>
    </xf>
    <xf numFmtId="0" fontId="4" fillId="18" borderId="31" xfId="0" applyFont="1" applyFill="1" applyBorder="1" applyAlignment="1">
      <alignment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vertical="center"/>
    </xf>
    <xf numFmtId="0" fontId="4" fillId="4" borderId="49" xfId="0" applyFont="1" applyFill="1" applyBorder="1" applyAlignment="1">
      <alignment vertical="center"/>
    </xf>
    <xf numFmtId="0" fontId="14" fillId="4" borderId="50" xfId="61" applyFont="1" applyFill="1" applyBorder="1" applyAlignment="1" quotePrefix="1">
      <alignment horizontal="left" vertical="center"/>
      <protection/>
    </xf>
    <xf numFmtId="0" fontId="14" fillId="4" borderId="51" xfId="61" applyFont="1" applyFill="1" applyBorder="1" applyAlignment="1" quotePrefix="1">
      <alignment horizontal="left" vertical="center"/>
      <protection/>
    </xf>
    <xf numFmtId="0" fontId="4" fillId="18" borderId="51" xfId="0" applyFont="1" applyFill="1" applyBorder="1" applyAlignment="1" applyProtection="1">
      <alignment vertical="center" shrinkToFit="1"/>
      <protection locked="0"/>
    </xf>
    <xf numFmtId="0" fontId="4" fillId="18" borderId="52" xfId="0" applyFont="1" applyFill="1" applyBorder="1" applyAlignment="1" applyProtection="1">
      <alignment vertical="center" shrinkToFit="1"/>
      <protection locked="0"/>
    </xf>
    <xf numFmtId="0" fontId="4" fillId="18" borderId="53" xfId="0" applyFont="1" applyFill="1" applyBorder="1" applyAlignment="1" applyProtection="1">
      <alignment vertical="center" shrinkToFit="1"/>
      <protection locked="0"/>
    </xf>
    <xf numFmtId="0" fontId="8" fillId="4" borderId="54" xfId="0" applyFont="1" applyFill="1" applyBorder="1" applyAlignment="1">
      <alignment vertical="top" wrapText="1"/>
    </xf>
    <xf numFmtId="0" fontId="4" fillId="4" borderId="55" xfId="0" applyFont="1" applyFill="1" applyBorder="1" applyAlignment="1">
      <alignment vertical="center"/>
    </xf>
    <xf numFmtId="0" fontId="4" fillId="4" borderId="56" xfId="0" applyFont="1" applyFill="1" applyBorder="1" applyAlignment="1">
      <alignment horizontal="left" vertical="top" wrapText="1"/>
    </xf>
    <xf numFmtId="0" fontId="3" fillId="4" borderId="30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4" fillId="19" borderId="14" xfId="0" applyFont="1" applyFill="1" applyBorder="1" applyAlignment="1" applyProtection="1">
      <alignment vertical="center" shrinkToFit="1"/>
      <protection locked="0"/>
    </xf>
    <xf numFmtId="0" fontId="4" fillId="19" borderId="10" xfId="0" applyNumberFormat="1" applyFont="1" applyFill="1" applyBorder="1" applyAlignment="1" applyProtection="1">
      <alignment horizontal="left" vertical="center"/>
      <protection locked="0"/>
    </xf>
    <xf numFmtId="0" fontId="4" fillId="19" borderId="10" xfId="0" applyFont="1" applyFill="1" applyBorder="1" applyAlignment="1">
      <alignment vertical="center"/>
    </xf>
    <xf numFmtId="0" fontId="4" fillId="19" borderId="57" xfId="0" applyFont="1" applyFill="1" applyBorder="1" applyAlignment="1" applyProtection="1">
      <alignment vertical="center" shrinkToFit="1"/>
      <protection locked="0"/>
    </xf>
    <xf numFmtId="0" fontId="4" fillId="19" borderId="58" xfId="0" applyFont="1" applyFill="1" applyBorder="1" applyAlignment="1" applyProtection="1">
      <alignment vertical="center" shrinkToFit="1"/>
      <protection locked="0"/>
    </xf>
    <xf numFmtId="0" fontId="4" fillId="19" borderId="59" xfId="0" applyFont="1" applyFill="1" applyBorder="1" applyAlignment="1" applyProtection="1">
      <alignment horizontal="center" vertical="center" shrinkToFit="1"/>
      <protection locked="0"/>
    </xf>
    <xf numFmtId="0" fontId="4" fillId="19" borderId="60" xfId="0" applyFont="1" applyFill="1" applyBorder="1" applyAlignment="1" applyProtection="1">
      <alignment horizontal="center" vertical="center" shrinkToFit="1"/>
      <protection locked="0"/>
    </xf>
    <xf numFmtId="0" fontId="4" fillId="19" borderId="58" xfId="0" applyFont="1" applyFill="1" applyBorder="1" applyAlignment="1" applyProtection="1">
      <alignment horizontal="center" vertical="center" shrinkToFit="1"/>
      <protection locked="0"/>
    </xf>
    <xf numFmtId="0" fontId="4" fillId="19" borderId="52" xfId="0" applyFont="1" applyFill="1" applyBorder="1" applyAlignment="1" applyProtection="1">
      <alignment vertical="center" shrinkToFit="1"/>
      <protection locked="0"/>
    </xf>
    <xf numFmtId="0" fontId="4" fillId="19" borderId="61" xfId="0" applyFont="1" applyFill="1" applyBorder="1" applyAlignment="1" applyProtection="1">
      <alignment vertical="center" shrinkToFit="1"/>
      <protection locked="0"/>
    </xf>
    <xf numFmtId="0" fontId="4" fillId="19" borderId="62" xfId="0" applyFont="1" applyFill="1" applyBorder="1" applyAlignment="1" applyProtection="1">
      <alignment horizontal="center" vertical="center" shrinkToFit="1"/>
      <protection locked="0"/>
    </xf>
    <xf numFmtId="0" fontId="4" fillId="19" borderId="63" xfId="0" applyFont="1" applyFill="1" applyBorder="1" applyAlignment="1" applyProtection="1">
      <alignment horizontal="center" vertical="center" shrinkToFit="1"/>
      <protection locked="0"/>
    </xf>
    <xf numFmtId="0" fontId="4" fillId="19" borderId="61" xfId="0" applyFont="1" applyFill="1" applyBorder="1" applyAlignment="1" applyProtection="1">
      <alignment horizontal="center" vertical="center" shrinkToFit="1"/>
      <protection locked="0"/>
    </xf>
    <xf numFmtId="0" fontId="4" fillId="19" borderId="53" xfId="0" applyFont="1" applyFill="1" applyBorder="1" applyAlignment="1" applyProtection="1">
      <alignment vertical="center" shrinkToFit="1"/>
      <protection locked="0"/>
    </xf>
    <xf numFmtId="0" fontId="4" fillId="19" borderId="64" xfId="0" applyFont="1" applyFill="1" applyBorder="1" applyAlignment="1" applyProtection="1">
      <alignment vertical="center" shrinkToFit="1"/>
      <protection locked="0"/>
    </xf>
    <xf numFmtId="0" fontId="4" fillId="19" borderId="65" xfId="0" applyFont="1" applyFill="1" applyBorder="1" applyAlignment="1" applyProtection="1">
      <alignment horizontal="center" vertical="center" shrinkToFit="1"/>
      <protection locked="0"/>
    </xf>
    <xf numFmtId="0" fontId="4" fillId="19" borderId="66" xfId="0" applyFont="1" applyFill="1" applyBorder="1" applyAlignment="1" applyProtection="1">
      <alignment horizontal="center" vertical="center" shrinkToFit="1"/>
      <protection locked="0"/>
    </xf>
    <xf numFmtId="0" fontId="4" fillId="19" borderId="64" xfId="0" applyFont="1" applyFill="1" applyBorder="1" applyAlignment="1" applyProtection="1">
      <alignment horizontal="center" vertical="center" shrinkToFit="1"/>
      <protection locked="0"/>
    </xf>
    <xf numFmtId="0" fontId="4" fillId="19" borderId="67" xfId="0" applyFont="1" applyFill="1" applyBorder="1" applyAlignment="1" applyProtection="1">
      <alignment horizontal="center" vertical="center" shrinkToFit="1"/>
      <protection locked="0"/>
    </xf>
    <xf numFmtId="0" fontId="4" fillId="19" borderId="50" xfId="0" applyFont="1" applyFill="1" applyBorder="1" applyAlignment="1" applyProtection="1">
      <alignment vertical="center" shrinkToFit="1"/>
      <protection locked="0"/>
    </xf>
    <xf numFmtId="0" fontId="4" fillId="19" borderId="25" xfId="0" applyFont="1" applyFill="1" applyBorder="1" applyAlignment="1" applyProtection="1">
      <alignment vertical="center" shrinkToFit="1"/>
      <protection locked="0"/>
    </xf>
    <xf numFmtId="0" fontId="4" fillId="19" borderId="62" xfId="0" applyFont="1" applyFill="1" applyBorder="1" applyAlignment="1" applyProtection="1">
      <alignment vertical="center" shrinkToFit="1"/>
      <protection locked="0"/>
    </xf>
    <xf numFmtId="0" fontId="4" fillId="19" borderId="65" xfId="0" applyFont="1" applyFill="1" applyBorder="1" applyAlignment="1" applyProtection="1">
      <alignment vertical="center" shrinkToFit="1"/>
      <protection locked="0"/>
    </xf>
    <xf numFmtId="0" fontId="11" fillId="19" borderId="1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27" xfId="0" applyFont="1" applyFill="1" applyBorder="1" applyAlignment="1">
      <alignment horizontal="left" vertical="center"/>
    </xf>
    <xf numFmtId="0" fontId="21" fillId="4" borderId="28" xfId="0" applyFont="1" applyFill="1" applyBorder="1" applyAlignment="1">
      <alignment horizontal="left" vertical="center"/>
    </xf>
    <xf numFmtId="0" fontId="21" fillId="4" borderId="30" xfId="0" applyFont="1" applyFill="1" applyBorder="1" applyAlignment="1">
      <alignment horizontal="left" vertical="center"/>
    </xf>
    <xf numFmtId="0" fontId="22" fillId="4" borderId="31" xfId="0" applyFont="1" applyFill="1" applyBorder="1" applyAlignment="1">
      <alignment vertical="center"/>
    </xf>
    <xf numFmtId="0" fontId="21" fillId="4" borderId="32" xfId="0" applyFont="1" applyFill="1" applyBorder="1" applyAlignment="1">
      <alignment horizontal="left" vertical="center"/>
    </xf>
    <xf numFmtId="0" fontId="22" fillId="4" borderId="33" xfId="0" applyFont="1" applyFill="1" applyBorder="1" applyAlignment="1">
      <alignment vertical="center"/>
    </xf>
    <xf numFmtId="0" fontId="14" fillId="4" borderId="0" xfId="61" applyFont="1" applyFill="1" applyBorder="1" applyAlignment="1" quotePrefix="1">
      <alignment horizontal="left" vertical="center"/>
      <protection/>
    </xf>
    <xf numFmtId="0" fontId="13" fillId="4" borderId="0" xfId="61" applyFont="1" applyFill="1" applyBorder="1" applyAlignment="1">
      <alignment vertical="center" shrinkToFit="1"/>
      <protection/>
    </xf>
    <xf numFmtId="0" fontId="14" fillId="4" borderId="0" xfId="61" applyFont="1" applyFill="1" applyBorder="1" applyAlignment="1">
      <alignment horizontal="left" vertical="center"/>
      <protection/>
    </xf>
    <xf numFmtId="0" fontId="14" fillId="4" borderId="68" xfId="61" applyFont="1" applyFill="1" applyBorder="1" applyAlignment="1" quotePrefix="1">
      <alignment horizontal="left" vertical="center"/>
      <protection/>
    </xf>
    <xf numFmtId="0" fontId="13" fillId="4" borderId="69" xfId="61" applyFont="1" applyFill="1" applyBorder="1" applyAlignment="1">
      <alignment vertical="center" shrinkToFit="1"/>
      <protection/>
    </xf>
    <xf numFmtId="0" fontId="14" fillId="4" borderId="70" xfId="61" applyFont="1" applyFill="1" applyBorder="1" applyAlignment="1" quotePrefix="1">
      <alignment horizontal="left" vertical="center"/>
      <protection/>
    </xf>
    <xf numFmtId="0" fontId="24" fillId="4" borderId="29" xfId="43" applyFont="1" applyFill="1" applyBorder="1" applyAlignment="1" applyProtection="1">
      <alignment vertical="center" shrinkToFit="1"/>
      <protection/>
    </xf>
    <xf numFmtId="0" fontId="24" fillId="4" borderId="21" xfId="43" applyFont="1" applyFill="1" applyBorder="1" applyAlignment="1" applyProtection="1">
      <alignment horizontal="left" vertical="center"/>
      <protection/>
    </xf>
    <xf numFmtId="0" fontId="4" fillId="19" borderId="36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3" fillId="17" borderId="72" xfId="0" applyFont="1" applyFill="1" applyBorder="1" applyAlignment="1">
      <alignment horizontal="center" vertical="center"/>
    </xf>
    <xf numFmtId="0" fontId="3" fillId="17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vertical="center" wrapText="1"/>
    </xf>
    <xf numFmtId="0" fontId="4" fillId="4" borderId="75" xfId="0" applyFont="1" applyFill="1" applyBorder="1" applyAlignment="1">
      <alignment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80" xfId="0" applyFont="1" applyFill="1" applyBorder="1" applyAlignment="1">
      <alignment horizontal="left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4" fillId="18" borderId="83" xfId="0" applyFont="1" applyFill="1" applyBorder="1" applyAlignment="1" applyProtection="1">
      <alignment horizontal="left" vertical="center" shrinkToFit="1"/>
      <protection locked="0"/>
    </xf>
    <xf numFmtId="0" fontId="4" fillId="18" borderId="84" xfId="0" applyFont="1" applyFill="1" applyBorder="1" applyAlignment="1" applyProtection="1">
      <alignment horizontal="left" vertical="center" shrinkToFit="1"/>
      <protection locked="0"/>
    </xf>
    <xf numFmtId="0" fontId="4" fillId="18" borderId="73" xfId="0" applyFont="1" applyFill="1" applyBorder="1" applyAlignment="1" applyProtection="1">
      <alignment horizontal="left" vertical="center" shrinkToFit="1"/>
      <protection locked="0"/>
    </xf>
    <xf numFmtId="0" fontId="4" fillId="4" borderId="50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62" xfId="0" applyFont="1" applyFill="1" applyBorder="1" applyAlignment="1">
      <alignment vertical="center"/>
    </xf>
    <xf numFmtId="0" fontId="4" fillId="4" borderId="61" xfId="0" applyFont="1" applyFill="1" applyBorder="1" applyAlignment="1">
      <alignment vertical="center"/>
    </xf>
    <xf numFmtId="0" fontId="4" fillId="2" borderId="84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left" vertical="center"/>
    </xf>
    <xf numFmtId="0" fontId="4" fillId="4" borderId="72" xfId="0" applyFont="1" applyFill="1" applyBorder="1" applyAlignment="1">
      <alignment horizontal="left" vertical="center"/>
    </xf>
    <xf numFmtId="0" fontId="4" fillId="4" borderId="84" xfId="0" applyFont="1" applyFill="1" applyBorder="1" applyAlignment="1">
      <alignment horizontal="left" vertical="center"/>
    </xf>
    <xf numFmtId="0" fontId="4" fillId="4" borderId="65" xfId="0" applyFont="1" applyFill="1" applyBorder="1" applyAlignment="1">
      <alignment vertical="center"/>
    </xf>
    <xf numFmtId="0" fontId="4" fillId="4" borderId="64" xfId="0" applyFont="1" applyFill="1" applyBorder="1" applyAlignment="1">
      <alignment vertical="center"/>
    </xf>
    <xf numFmtId="0" fontId="4" fillId="4" borderId="67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4" fillId="4" borderId="10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0</xdr:rowOff>
    </xdr:from>
    <xdr:to>
      <xdr:col>11</xdr:col>
      <xdr:colOff>676275</xdr:colOff>
      <xdr:row>36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4114800"/>
          <a:ext cx="29337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送金時は、金融機関の「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振込依頼書(兼払戻請求書）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」で口座からの直接送金(現金の出納をしない方法)にすると、窓口での依頼人の身元証明を求められません。
この場合、口座名義が振込の依頼人名義になりますが、依頼人の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の欄は口座名義にかかわらず、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で「モリオカダイニコウコウ」のように記載してください。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youken@iwate-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9"/>
  <sheetViews>
    <sheetView tabSelected="1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8" customHeight="1"/>
  <cols>
    <col min="1" max="1" width="19.25390625" style="19" customWidth="1"/>
    <col min="2" max="2" width="30.625" style="19" bestFit="1" customWidth="1"/>
    <col min="3" max="3" width="57.50390625" style="18" customWidth="1"/>
    <col min="4" max="4" width="10.25390625" style="18" bestFit="1" customWidth="1"/>
    <col min="5" max="5" width="36.125" style="18" customWidth="1"/>
    <col min="6" max="6" width="10.25390625" style="18" bestFit="1" customWidth="1"/>
    <col min="7" max="7" width="36.125" style="18" bestFit="1" customWidth="1"/>
    <col min="8" max="16384" width="9.00390625" style="18" customWidth="1"/>
  </cols>
  <sheetData>
    <row r="1" spans="1:7" s="28" customFormat="1" ht="18" customHeight="1" thickBot="1">
      <c r="A1" s="58" t="s">
        <v>417</v>
      </c>
      <c r="B1" s="126"/>
      <c r="C1" s="10"/>
      <c r="D1" s="54" t="str">
        <f>'A_所属部会一覧'!Y46</f>
        <v>学校番号</v>
      </c>
      <c r="E1" s="55" t="str">
        <f>'A_所属部会一覧'!Z46</f>
        <v>学校名</v>
      </c>
      <c r="F1" s="56" t="str">
        <f>D1</f>
        <v>学校番号</v>
      </c>
      <c r="G1" s="55" t="str">
        <f>E1</f>
        <v>学校名</v>
      </c>
    </row>
    <row r="2" spans="1:7" ht="18" customHeight="1" thickTop="1">
      <c r="A2" s="40"/>
      <c r="B2" s="40"/>
      <c r="C2" s="41"/>
      <c r="D2" s="92" t="str">
        <f>'A_所属部会一覧'!Y47</f>
        <v>001</v>
      </c>
      <c r="E2" s="57" t="str">
        <f>'A_所属部会一覧'!Z47</f>
        <v>盛岡第一高等学校(全日制)</v>
      </c>
      <c r="F2" s="91" t="str">
        <f>'A_所属部会一覧'!Y100</f>
        <v>047</v>
      </c>
      <c r="G2" s="57" t="str">
        <f>'A_所属部会一覧'!Z100</f>
        <v>大槌高等学校(全日制)</v>
      </c>
    </row>
    <row r="3" spans="1:7" ht="18" customHeight="1">
      <c r="A3" s="128" t="s">
        <v>419</v>
      </c>
      <c r="B3" s="129" t="s">
        <v>442</v>
      </c>
      <c r="C3" s="140" t="s">
        <v>444</v>
      </c>
      <c r="D3" s="92" t="str">
        <f>'A_所属部会一覧'!Y48</f>
        <v>002</v>
      </c>
      <c r="E3" s="57" t="str">
        <f>'A_所属部会一覧'!Z48</f>
        <v>盛岡第二高等学校(全日制)</v>
      </c>
      <c r="F3" s="91" t="str">
        <f>'A_所属部会一覧'!Y101</f>
        <v>048</v>
      </c>
      <c r="G3" s="57" t="str">
        <f>'A_所属部会一覧'!Z101</f>
        <v>山田高等学校(全日制)</v>
      </c>
    </row>
    <row r="4" spans="1:7" ht="18" customHeight="1">
      <c r="A4" s="130" t="s">
        <v>420</v>
      </c>
      <c r="B4" s="127" t="s">
        <v>443</v>
      </c>
      <c r="C4" s="131"/>
      <c r="D4" s="92" t="str">
        <f>'A_所属部会一覧'!Y49</f>
        <v>003</v>
      </c>
      <c r="E4" s="57" t="str">
        <f>'A_所属部会一覧'!Z49</f>
        <v>盛岡第三高等学校(全日制)</v>
      </c>
      <c r="F4" s="91" t="str">
        <f>'A_所属部会一覧'!Y102</f>
        <v>049-1</v>
      </c>
      <c r="G4" s="57" t="str">
        <f>'A_所属部会一覧'!Z102</f>
        <v>宮古高等学校(全日制)</v>
      </c>
    </row>
    <row r="5" spans="1:7" ht="18" customHeight="1">
      <c r="A5" s="132" t="s">
        <v>421</v>
      </c>
      <c r="B5" s="141" t="s">
        <v>422</v>
      </c>
      <c r="C5" s="133"/>
      <c r="D5" s="92" t="str">
        <f>'A_所属部会一覧'!Y50</f>
        <v>004</v>
      </c>
      <c r="E5" s="57" t="str">
        <f>'A_所属部会一覧'!Z50</f>
        <v>盛岡第四高等学校(全日制)</v>
      </c>
      <c r="F5" s="91" t="str">
        <f>'A_所属部会一覧'!Y103</f>
        <v>049-2</v>
      </c>
      <c r="G5" s="57" t="str">
        <f>'A_所属部会一覧'!Z103</f>
        <v>宮古高等学校(定時制)</v>
      </c>
    </row>
    <row r="6" spans="1:7" ht="18" customHeight="1">
      <c r="A6" s="40"/>
      <c r="B6" s="40"/>
      <c r="C6" s="41"/>
      <c r="D6" s="92" t="str">
        <f>'A_所属部会一覧'!Y51</f>
        <v>005</v>
      </c>
      <c r="E6" s="57" t="str">
        <f>'A_所属部会一覧'!Z51</f>
        <v>盛岡北高等学校(全日制)</v>
      </c>
      <c r="F6" s="91" t="str">
        <f>'A_所属部会一覧'!Y104</f>
        <v>049-3</v>
      </c>
      <c r="G6" s="57" t="str">
        <f>'A_所属部会一覧'!Z104</f>
        <v>宮古高等学校(通信制)</v>
      </c>
    </row>
    <row r="7" spans="1:7" ht="18" customHeight="1">
      <c r="A7" s="42" t="s">
        <v>288</v>
      </c>
      <c r="B7" s="42"/>
      <c r="C7" s="41"/>
      <c r="D7" s="92" t="str">
        <f>'A_所属部会一覧'!Y52</f>
        <v>006</v>
      </c>
      <c r="E7" s="57" t="str">
        <f>'A_所属部会一覧'!Z52</f>
        <v>盛岡南高等学校(全日制)</v>
      </c>
      <c r="F7" s="91" t="str">
        <f>'A_所属部会一覧'!Y105</f>
        <v>050</v>
      </c>
      <c r="G7" s="57" t="str">
        <f>'A_所属部会一覧'!Z105</f>
        <v>宮古北高等学校(全日制)</v>
      </c>
    </row>
    <row r="8" spans="1:7" ht="18" customHeight="1">
      <c r="A8" s="42"/>
      <c r="B8" s="42"/>
      <c r="C8" s="41"/>
      <c r="D8" s="92" t="str">
        <f>'A_所属部会一覧'!Y53</f>
        <v>007</v>
      </c>
      <c r="E8" s="57" t="str">
        <f>'A_所属部会一覧'!Z53</f>
        <v>不来方高等学校(全日制)</v>
      </c>
      <c r="F8" s="91" t="str">
        <f>'A_所属部会一覧'!Y106</f>
        <v>051</v>
      </c>
      <c r="G8" s="57" t="str">
        <f>'A_所属部会一覧'!Z106</f>
        <v>宮古商工高等学校(全日制)</v>
      </c>
    </row>
    <row r="9" spans="1:7" ht="18" customHeight="1">
      <c r="A9" s="44" t="s">
        <v>414</v>
      </c>
      <c r="B9" s="44"/>
      <c r="C9" s="44"/>
      <c r="D9" s="92" t="str">
        <f>'A_所属部会一覧'!Y54</f>
        <v>008-1</v>
      </c>
      <c r="E9" s="57" t="str">
        <f>'A_所属部会一覧'!Z54</f>
        <v>杜陵高等学校(定時制)</v>
      </c>
      <c r="F9" s="91" t="str">
        <f>'A_所属部会一覧'!Y107</f>
        <v>052</v>
      </c>
      <c r="G9" s="57" t="str">
        <f>'A_所属部会一覧'!Z107</f>
        <v>宮古水産高等学校(全日制)</v>
      </c>
    </row>
    <row r="10" spans="1:7" ht="18" customHeight="1">
      <c r="A10" s="44" t="s">
        <v>290</v>
      </c>
      <c r="B10" s="44"/>
      <c r="C10" s="45"/>
      <c r="D10" s="92" t="str">
        <f>'A_所属部会一覧'!Y55</f>
        <v>008-2</v>
      </c>
      <c r="E10" s="57" t="str">
        <f>'A_所属部会一覧'!Z55</f>
        <v>杜陵高等学校(通信制)</v>
      </c>
      <c r="F10" s="91" t="str">
        <f>'A_所属部会一覧'!Y108</f>
        <v>053</v>
      </c>
      <c r="G10" s="57" t="str">
        <f>'A_所属部会一覧'!Z108</f>
        <v>岩泉高等学校(全日制)</v>
      </c>
    </row>
    <row r="11" spans="1:7" ht="18" customHeight="1">
      <c r="A11" s="125"/>
      <c r="B11" s="100" t="s">
        <v>158</v>
      </c>
      <c r="C11" s="100"/>
      <c r="D11" s="92" t="str">
        <f>'A_所属部会一覧'!Y56</f>
        <v>008-3</v>
      </c>
      <c r="E11" s="57" t="str">
        <f>'A_所属部会一覧'!Z56</f>
        <v>杜陵高等学校奥州校(定時制)</v>
      </c>
      <c r="F11" s="91" t="str">
        <f>'A_所属部会一覧'!Y109</f>
        <v>054-1</v>
      </c>
      <c r="G11" s="57" t="str">
        <f>'A_所属部会一覧'!Z109</f>
        <v>久慈高等学校(全日制)</v>
      </c>
    </row>
    <row r="12" spans="1:7" ht="18" customHeight="1">
      <c r="A12" s="43"/>
      <c r="B12" s="101" t="s">
        <v>157</v>
      </c>
      <c r="C12" s="101"/>
      <c r="D12" s="92" t="str">
        <f>'A_所属部会一覧'!Y57</f>
        <v>008-4</v>
      </c>
      <c r="E12" s="57" t="str">
        <f>'A_所属部会一覧'!Z57</f>
        <v>杜陵高等学校奥州校(通信制)</v>
      </c>
      <c r="F12" s="91" t="str">
        <f>'A_所属部会一覧'!Y110</f>
        <v>054-2</v>
      </c>
      <c r="G12" s="57" t="str">
        <f>'A_所属部会一覧'!Z110</f>
        <v>久慈高等学校(長内校)</v>
      </c>
    </row>
    <row r="13" spans="1:7" ht="18" customHeight="1">
      <c r="A13" s="44" t="s">
        <v>430</v>
      </c>
      <c r="B13" s="44"/>
      <c r="C13" s="45"/>
      <c r="D13" s="92" t="str">
        <f>'A_所属部会一覧'!Y58</f>
        <v>009</v>
      </c>
      <c r="E13" s="57" t="str">
        <f>'A_所属部会一覧'!Z58</f>
        <v>盛岡農業高等学校(全日制)</v>
      </c>
      <c r="F13" s="91" t="str">
        <f>'A_所属部会一覧'!Y111</f>
        <v>055</v>
      </c>
      <c r="G13" s="57" t="str">
        <f>'A_所属部会一覧'!Z111</f>
        <v>久慈東高等学校(全日制)</v>
      </c>
    </row>
    <row r="14" spans="1:7" ht="18" customHeight="1">
      <c r="A14" s="44" t="s">
        <v>294</v>
      </c>
      <c r="B14" s="44"/>
      <c r="C14" s="44"/>
      <c r="D14" s="92" t="str">
        <f>'A_所属部会一覧'!Y59</f>
        <v>010-1</v>
      </c>
      <c r="E14" s="57" t="str">
        <f>'A_所属部会一覧'!Z59</f>
        <v>盛岡工業高等学校(全日制)</v>
      </c>
      <c r="F14" s="91" t="str">
        <f>'A_所属部会一覧'!Y112</f>
        <v>056</v>
      </c>
      <c r="G14" s="57" t="str">
        <f>'A_所属部会一覧'!Z112</f>
        <v>久慈工業高等学校(全日制)</v>
      </c>
    </row>
    <row r="15" spans="1:7" ht="18" customHeight="1">
      <c r="A15" s="44" t="s">
        <v>445</v>
      </c>
      <c r="B15" s="44"/>
      <c r="C15" s="44"/>
      <c r="D15" s="92" t="str">
        <f>'A_所属部会一覧'!Y60</f>
        <v>010-2</v>
      </c>
      <c r="E15" s="57" t="str">
        <f>'A_所属部会一覧'!Z60</f>
        <v>盛岡工業高等学校(定時制)</v>
      </c>
      <c r="F15" s="91" t="str">
        <f>'A_所属部会一覧'!Y113</f>
        <v>057</v>
      </c>
      <c r="G15" s="57" t="str">
        <f>'A_所属部会一覧'!Z113</f>
        <v>種市高等学校(全日制)</v>
      </c>
    </row>
    <row r="16" spans="1:7" ht="18" customHeight="1">
      <c r="A16" s="44" t="s">
        <v>295</v>
      </c>
      <c r="B16" s="44"/>
      <c r="C16" s="44"/>
      <c r="D16" s="92" t="str">
        <f>'A_所属部会一覧'!Y61</f>
        <v>011</v>
      </c>
      <c r="E16" s="57" t="str">
        <f>'A_所属部会一覧'!Z61</f>
        <v>盛岡商業高等学校(全日制)</v>
      </c>
      <c r="F16" s="91" t="str">
        <f>'A_所属部会一覧'!Y114</f>
        <v>058</v>
      </c>
      <c r="G16" s="57" t="str">
        <f>'A_所属部会一覧'!Z114</f>
        <v>大野高等学校(全日制)</v>
      </c>
    </row>
    <row r="17" spans="1:7" ht="18" customHeight="1">
      <c r="A17" s="44" t="s">
        <v>296</v>
      </c>
      <c r="B17" s="44"/>
      <c r="C17" s="44"/>
      <c r="D17" s="92" t="str">
        <f>'A_所属部会一覧'!Y62</f>
        <v>012</v>
      </c>
      <c r="E17" s="57" t="str">
        <f>'A_所属部会一覧'!Z62</f>
        <v>沼宮内高等学校(全日制)</v>
      </c>
      <c r="F17" s="91" t="str">
        <f>'A_所属部会一覧'!Y115</f>
        <v>059</v>
      </c>
      <c r="G17" s="57" t="str">
        <f>'A_所属部会一覧'!Z115</f>
        <v>軽米高等学校(全日制)</v>
      </c>
    </row>
    <row r="18" spans="1:7" ht="18" customHeight="1">
      <c r="A18" s="44"/>
      <c r="B18" s="44"/>
      <c r="C18" s="44"/>
      <c r="D18" s="92" t="str">
        <f>'A_所属部会一覧'!Y63</f>
        <v>013</v>
      </c>
      <c r="E18" s="57" t="str">
        <f>'A_所属部会一覧'!Z63</f>
        <v>葛巻高等学校(全日制)</v>
      </c>
      <c r="F18" s="91" t="str">
        <f>'A_所属部会一覧'!Y116</f>
        <v>060</v>
      </c>
      <c r="G18" s="57" t="str">
        <f>'A_所属部会一覧'!Z116</f>
        <v>伊保内高等学校(全日制)</v>
      </c>
    </row>
    <row r="19" spans="1:7" ht="18" customHeight="1">
      <c r="A19" s="42" t="s">
        <v>291</v>
      </c>
      <c r="B19" s="42"/>
      <c r="C19" s="44"/>
      <c r="D19" s="92" t="str">
        <f>'A_所属部会一覧'!Y64</f>
        <v>014</v>
      </c>
      <c r="E19" s="57" t="str">
        <f>'A_所属部会一覧'!Z64</f>
        <v>平舘高等学校(全日制)</v>
      </c>
      <c r="F19" s="91" t="str">
        <f>'A_所属部会一覧'!Y117</f>
        <v>061-1</v>
      </c>
      <c r="G19" s="57" t="str">
        <f>'A_所属部会一覧'!Z117</f>
        <v>福岡高等学校(全日制)</v>
      </c>
    </row>
    <row r="20" spans="1:7" ht="18" customHeight="1">
      <c r="A20" s="44"/>
      <c r="B20" s="44"/>
      <c r="C20" s="44"/>
      <c r="D20" s="92" t="str">
        <f>'A_所属部会一覧'!Y65</f>
        <v>015</v>
      </c>
      <c r="E20" s="57" t="str">
        <f>'A_所属部会一覧'!Z65</f>
        <v>雫石高等学校(全日制)</v>
      </c>
      <c r="F20" s="91" t="str">
        <f>'A_所属部会一覧'!Y118</f>
        <v>061-2</v>
      </c>
      <c r="G20" s="57" t="str">
        <f>'A_所属部会一覧'!Z118</f>
        <v>福岡高等学校(定時制)</v>
      </c>
    </row>
    <row r="21" spans="1:7" ht="18" customHeight="1">
      <c r="A21" s="44" t="s">
        <v>289</v>
      </c>
      <c r="B21" s="44"/>
      <c r="C21" s="44"/>
      <c r="D21" s="92" t="str">
        <f>'A_所属部会一覧'!Y66</f>
        <v>016</v>
      </c>
      <c r="E21" s="57" t="str">
        <f>'A_所属部会一覧'!Z66</f>
        <v>紫波総合高等学校(全日制)</v>
      </c>
      <c r="F21" s="91" t="str">
        <f>'A_所属部会一覧'!Y119</f>
        <v>062</v>
      </c>
      <c r="G21" s="57" t="str">
        <f>'A_所属部会一覧'!Z119</f>
        <v>福岡工業高等学校(全日制)</v>
      </c>
    </row>
    <row r="22" spans="1:7" ht="18" customHeight="1">
      <c r="A22" s="29"/>
      <c r="B22" s="29"/>
      <c r="C22" s="44"/>
      <c r="D22" s="92" t="str">
        <f>'A_所属部会一覧'!Y67</f>
        <v>017</v>
      </c>
      <c r="E22" s="57" t="str">
        <f>'A_所属部会一覧'!Z67</f>
        <v>花巻北高等学校(全日制)</v>
      </c>
      <c r="F22" s="91" t="str">
        <f>'A_所属部会一覧'!Y120</f>
        <v>063</v>
      </c>
      <c r="G22" s="57" t="str">
        <f>'A_所属部会一覧'!Z120</f>
        <v>一戸高等学校(全日制)</v>
      </c>
    </row>
    <row r="23" spans="1:7" ht="18" customHeight="1">
      <c r="A23" s="44" t="s">
        <v>465</v>
      </c>
      <c r="B23" s="44"/>
      <c r="C23" s="44"/>
      <c r="D23" s="92" t="str">
        <f>'A_所属部会一覧'!Y68</f>
        <v>018</v>
      </c>
      <c r="E23" s="57" t="str">
        <f>'A_所属部会一覧'!Z68</f>
        <v>花巻南高等学校(全日制)</v>
      </c>
      <c r="F23" s="91" t="str">
        <f>'A_所属部会一覧'!Y121</f>
        <v>064</v>
      </c>
      <c r="G23" s="57" t="str">
        <f>'A_所属部会一覧'!Z121</f>
        <v>盛岡市立高等学校(全日制)</v>
      </c>
    </row>
    <row r="24" spans="1:7" ht="18" customHeight="1">
      <c r="A24" s="44" t="s">
        <v>466</v>
      </c>
      <c r="B24" s="44"/>
      <c r="C24" s="44"/>
      <c r="D24" s="92" t="str">
        <f>'A_所属部会一覧'!Y69</f>
        <v>019</v>
      </c>
      <c r="E24" s="57" t="str">
        <f>'A_所属部会一覧'!Z69</f>
        <v>花巻農業高等学校(全日制)</v>
      </c>
      <c r="F24" s="91" t="str">
        <f>'A_所属部会一覧'!Y122</f>
        <v>私01</v>
      </c>
      <c r="G24" s="57" t="str">
        <f>'A_所属部会一覧'!Z122</f>
        <v>岩手高等学校(全日制)</v>
      </c>
    </row>
    <row r="25" spans="1:7" ht="18" customHeight="1">
      <c r="A25" s="44"/>
      <c r="B25" s="44"/>
      <c r="C25" s="44"/>
      <c r="D25" s="92" t="str">
        <f>'A_所属部会一覧'!Y70</f>
        <v>020</v>
      </c>
      <c r="E25" s="57" t="str">
        <f>'A_所属部会一覧'!Z70</f>
        <v>花北青雲高等学校(全日制)</v>
      </c>
      <c r="F25" s="91" t="str">
        <f>'A_所属部会一覧'!Y123</f>
        <v>私02</v>
      </c>
      <c r="G25" s="57" t="str">
        <f>'A_所属部会一覧'!Z123</f>
        <v>岩手女子高等学校(全日制)</v>
      </c>
    </row>
    <row r="26" spans="1:7" ht="18" customHeight="1">
      <c r="A26" s="44" t="s">
        <v>411</v>
      </c>
      <c r="B26" s="44"/>
      <c r="C26" s="44"/>
      <c r="D26" s="92" t="str">
        <f>'A_所属部会一覧'!Y71</f>
        <v>021</v>
      </c>
      <c r="E26" s="57" t="str">
        <f>'A_所属部会一覧'!Z71</f>
        <v>大迫高等学校(全日制)</v>
      </c>
      <c r="F26" s="91" t="str">
        <f>'A_所属部会一覧'!Y124</f>
        <v>私03</v>
      </c>
      <c r="G26" s="57" t="str">
        <f>'A_所属部会一覧'!Z124</f>
        <v>盛岡白百合学園高等学校(全日制)</v>
      </c>
    </row>
    <row r="27" spans="1:7" ht="18" customHeight="1">
      <c r="A27" s="44" t="s">
        <v>434</v>
      </c>
      <c r="B27" s="44"/>
      <c r="C27" s="44"/>
      <c r="D27" s="92" t="str">
        <f>'A_所属部会一覧'!Y72</f>
        <v>022</v>
      </c>
      <c r="E27" s="57" t="str">
        <f>'A_所属部会一覧'!Z72</f>
        <v>遠野高等学校(全日制)</v>
      </c>
      <c r="F27" s="91" t="str">
        <f>'A_所属部会一覧'!Y125</f>
        <v>私04</v>
      </c>
      <c r="G27" s="57" t="str">
        <f>'A_所属部会一覧'!Z125</f>
        <v>江南義塾盛岡高等学校(全日制)</v>
      </c>
    </row>
    <row r="28" spans="1:7" ht="18" customHeight="1">
      <c r="A28" s="44" t="s">
        <v>164</v>
      </c>
      <c r="B28" s="44"/>
      <c r="C28" s="44"/>
      <c r="D28" s="92" t="str">
        <f>'A_所属部会一覧'!Y73</f>
        <v>023</v>
      </c>
      <c r="E28" s="57" t="str">
        <f>'A_所属部会一覧'!Z73</f>
        <v>遠野緑峰高等学校(全日制)</v>
      </c>
      <c r="F28" s="91" t="str">
        <f>'A_所属部会一覧'!Y126</f>
        <v>私05</v>
      </c>
      <c r="G28" s="57" t="str">
        <f>'A_所属部会一覧'!Z126</f>
        <v>盛岡誠桜高等学校(全日制)</v>
      </c>
    </row>
    <row r="29" spans="1:7" ht="18" customHeight="1">
      <c r="A29" s="44" t="s">
        <v>435</v>
      </c>
      <c r="B29" s="44"/>
      <c r="C29" s="44"/>
      <c r="D29" s="92" t="str">
        <f>'A_所属部会一覧'!Y74</f>
        <v>024</v>
      </c>
      <c r="E29" s="57" t="str">
        <f>'A_所属部会一覧'!Z74</f>
        <v>黒沢尻北高等学校(全日制)</v>
      </c>
      <c r="F29" s="91" t="str">
        <f>'A_所属部会一覧'!Y127</f>
        <v>私06</v>
      </c>
      <c r="G29" s="57" t="str">
        <f>'A_所属部会一覧'!Z127</f>
        <v>盛岡大学附属高等学校(全日制)</v>
      </c>
    </row>
    <row r="30" spans="1:7" ht="18" customHeight="1">
      <c r="A30" s="44"/>
      <c r="B30" s="44"/>
      <c r="C30" s="44"/>
      <c r="D30" s="92" t="str">
        <f>'A_所属部会一覧'!Y75</f>
        <v>025</v>
      </c>
      <c r="E30" s="57" t="str">
        <f>'A_所属部会一覧'!Z75</f>
        <v>北上翔南高等学校(全日制)</v>
      </c>
      <c r="F30" s="91" t="str">
        <f>'A_所属部会一覧'!Y128</f>
        <v>私07</v>
      </c>
      <c r="G30" s="57" t="str">
        <f>'A_所属部会一覧'!Z128</f>
        <v>盛岡スコーレ高等学校(全日制)</v>
      </c>
    </row>
    <row r="31" spans="1:7" ht="18" customHeight="1">
      <c r="A31" s="44" t="s">
        <v>436</v>
      </c>
      <c r="B31" s="44"/>
      <c r="C31" s="44"/>
      <c r="D31" s="92" t="str">
        <f>'A_所属部会一覧'!Y76</f>
        <v>026</v>
      </c>
      <c r="E31" s="57" t="str">
        <f>'A_所属部会一覧'!Z76</f>
        <v>黒沢尻工業高等学校(全日制)</v>
      </c>
      <c r="F31" s="91" t="str">
        <f>'A_所属部会一覧'!Y129</f>
        <v>私08</v>
      </c>
      <c r="G31" s="57" t="str">
        <f>'A_所属部会一覧'!Z129</f>
        <v>盛岡中央高等学校(全日制)</v>
      </c>
    </row>
    <row r="32" spans="1:7" ht="18" customHeight="1">
      <c r="A32" s="44" t="s">
        <v>437</v>
      </c>
      <c r="B32" s="44"/>
      <c r="C32" s="44"/>
      <c r="D32" s="92" t="str">
        <f>'A_所属部会一覧'!Y77</f>
        <v>027</v>
      </c>
      <c r="E32" s="57" t="str">
        <f>'A_所属部会一覧'!Z77</f>
        <v>西和賀高等学校(全日制)</v>
      </c>
      <c r="F32" s="91" t="str">
        <f>'A_所属部会一覧'!Y130</f>
        <v>私09</v>
      </c>
      <c r="G32" s="57" t="str">
        <f>'A_所属部会一覧'!Z130</f>
        <v>花巻東高等学校(全日制)</v>
      </c>
    </row>
    <row r="33" spans="1:7" ht="18" customHeight="1">
      <c r="A33" s="44"/>
      <c r="B33" s="44"/>
      <c r="C33" s="44"/>
      <c r="D33" s="92" t="str">
        <f>'A_所属部会一覧'!Y78</f>
        <v>028</v>
      </c>
      <c r="E33" s="57" t="str">
        <f>'A_所属部会一覧'!Z78</f>
        <v>水沢高等学校(全日制)</v>
      </c>
      <c r="F33" s="91" t="str">
        <f>'A_所属部会一覧'!Y131</f>
        <v>私10</v>
      </c>
      <c r="G33" s="57" t="str">
        <f>'A_所属部会一覧'!Z131</f>
        <v>専修大学北上高等学校(全日制)</v>
      </c>
    </row>
    <row r="34" spans="1:7" ht="18" customHeight="1">
      <c r="A34" s="44" t="s">
        <v>438</v>
      </c>
      <c r="B34" s="44"/>
      <c r="C34" s="44"/>
      <c r="D34" s="92" t="str">
        <f>'A_所属部会一覧'!Y79</f>
        <v>029</v>
      </c>
      <c r="E34" s="57" t="str">
        <f>'A_所属部会一覧'!Z79</f>
        <v>水沢農業高等学校(全日制)</v>
      </c>
      <c r="F34" s="91" t="str">
        <f>'A_所属部会一覧'!Y132</f>
        <v>私11</v>
      </c>
      <c r="G34" s="57" t="str">
        <f>'A_所属部会一覧'!Z132</f>
        <v>水沢第一高等学校(全日制)</v>
      </c>
    </row>
    <row r="35" spans="1:7" ht="18" customHeight="1">
      <c r="A35" s="44" t="s">
        <v>439</v>
      </c>
      <c r="B35" s="44"/>
      <c r="C35" s="44"/>
      <c r="D35" s="92" t="str">
        <f>'A_所属部会一覧'!Y80</f>
        <v>030</v>
      </c>
      <c r="E35" s="57" t="str">
        <f>'A_所属部会一覧'!Z80</f>
        <v>水沢工業高等学校(全日制)</v>
      </c>
      <c r="F35" s="91" t="str">
        <f>'A_所属部会一覧'!Y133</f>
        <v>私12-1</v>
      </c>
      <c r="G35" s="57" t="str">
        <f>'A_所属部会一覧'!Z133</f>
        <v>一関学院高等学校(全日制)</v>
      </c>
    </row>
    <row r="36" spans="1:7" ht="18" customHeight="1">
      <c r="A36" s="44"/>
      <c r="B36" s="44"/>
      <c r="C36" s="44"/>
      <c r="D36" s="92" t="str">
        <f>'A_所属部会一覧'!Y81</f>
        <v>031</v>
      </c>
      <c r="E36" s="57" t="str">
        <f>'A_所属部会一覧'!Z81</f>
        <v>水沢商業高等学校(全日制)</v>
      </c>
      <c r="F36" s="91" t="str">
        <f>'A_所属部会一覧'!Y134</f>
        <v>私12-2</v>
      </c>
      <c r="G36" s="57" t="str">
        <f>'A_所属部会一覧'!Z134</f>
        <v>一関学院高等学校(通信制)</v>
      </c>
    </row>
    <row r="37" spans="1:7" ht="18" customHeight="1">
      <c r="A37" s="44" t="s">
        <v>440</v>
      </c>
      <c r="B37" s="44"/>
      <c r="C37" s="44"/>
      <c r="D37" s="92" t="str">
        <f>'A_所属部会一覧'!Y82</f>
        <v>032</v>
      </c>
      <c r="E37" s="57" t="str">
        <f>'A_所属部会一覧'!Z82</f>
        <v>前沢高等学校(全日制)</v>
      </c>
      <c r="F37" s="91" t="str">
        <f>'A_所属部会一覧'!Y135</f>
        <v>私13</v>
      </c>
      <c r="G37" s="57" t="str">
        <f>'A_所属部会一覧'!Z135</f>
        <v>一関修紅高等学校(全日制)</v>
      </c>
    </row>
    <row r="38" spans="1:7" ht="18" customHeight="1">
      <c r="A38" s="44" t="s">
        <v>412</v>
      </c>
      <c r="B38" s="44"/>
      <c r="C38" s="44"/>
      <c r="D38" s="92" t="str">
        <f>'A_所属部会一覧'!Y83</f>
        <v>033</v>
      </c>
      <c r="E38" s="57" t="str">
        <f>'A_所属部会一覧'!Z83</f>
        <v>金ケ崎高等学校(全日制)</v>
      </c>
      <c r="F38" s="91" t="str">
        <f>'A_所属部会一覧'!Y136</f>
        <v>特101</v>
      </c>
      <c r="G38" s="57" t="str">
        <f>'A_所属部会一覧'!Z136</f>
        <v>盛岡視覚支援学校</v>
      </c>
    </row>
    <row r="39" spans="1:7" ht="18" customHeight="1">
      <c r="A39" s="44"/>
      <c r="B39" s="44"/>
      <c r="C39" s="44"/>
      <c r="D39" s="92" t="str">
        <f>'A_所属部会一覧'!Y84</f>
        <v>034</v>
      </c>
      <c r="E39" s="57" t="str">
        <f>'A_所属部会一覧'!Z84</f>
        <v>岩谷堂高等学校(全日制)</v>
      </c>
      <c r="F39" s="91" t="str">
        <f>'A_所属部会一覧'!Y137</f>
        <v>特102</v>
      </c>
      <c r="G39" s="57" t="str">
        <f>'A_所属部会一覧'!Z137</f>
        <v>盛岡聴覚支援学校</v>
      </c>
    </row>
    <row r="40" spans="1:7" ht="18" customHeight="1">
      <c r="A40" s="44" t="s">
        <v>441</v>
      </c>
      <c r="B40" s="44"/>
      <c r="C40" s="44"/>
      <c r="D40" s="92" t="str">
        <f>'A_所属部会一覧'!Y85</f>
        <v>035-1</v>
      </c>
      <c r="E40" s="57" t="str">
        <f>'A_所属部会一覧'!Z85</f>
        <v>一関第一高等学校(全日制)</v>
      </c>
      <c r="F40" s="91" t="str">
        <f>'A_所属部会一覧'!Y138</f>
        <v>特103</v>
      </c>
      <c r="G40" s="57" t="str">
        <f>'A_所属部会一覧'!Z138</f>
        <v>盛岡となん支援学校</v>
      </c>
    </row>
    <row r="41" spans="1:7" ht="18" customHeight="1">
      <c r="A41" s="44" t="s">
        <v>413</v>
      </c>
      <c r="B41" s="44"/>
      <c r="C41" s="44"/>
      <c r="D41" s="92" t="str">
        <f>'A_所属部会一覧'!Y86</f>
        <v>035-2</v>
      </c>
      <c r="E41" s="57" t="str">
        <f>'A_所属部会一覧'!Z86</f>
        <v>一関第一高等学校(定時制)</v>
      </c>
      <c r="F41" s="91" t="str">
        <f>'A_所属部会一覧'!Y139</f>
        <v>特104</v>
      </c>
      <c r="G41" s="57" t="str">
        <f>'A_所属部会一覧'!Z139</f>
        <v>盛岡青松支援学校</v>
      </c>
    </row>
    <row r="42" spans="1:7" ht="18" customHeight="1">
      <c r="A42" s="46"/>
      <c r="B42" s="46"/>
      <c r="C42" s="44"/>
      <c r="D42" s="92" t="str">
        <f>'A_所属部会一覧'!Y87</f>
        <v>036</v>
      </c>
      <c r="E42" s="57" t="str">
        <f>'A_所属部会一覧'!Z87</f>
        <v>一関第二高等学校(全日制)</v>
      </c>
      <c r="F42" s="91" t="str">
        <f>'A_所属部会一覧'!Y140</f>
        <v>特105</v>
      </c>
      <c r="G42" s="57" t="str">
        <f>'A_所属部会一覧'!Z140</f>
        <v>盛岡峰南高等支援学校</v>
      </c>
    </row>
    <row r="43" spans="1:7" ht="18" customHeight="1">
      <c r="A43" s="44" t="s">
        <v>423</v>
      </c>
      <c r="B43" s="44"/>
      <c r="C43" s="45"/>
      <c r="D43" s="92" t="str">
        <f>'A_所属部会一覧'!Y88</f>
        <v>037</v>
      </c>
      <c r="E43" s="57" t="str">
        <f>'A_所属部会一覧'!Z88</f>
        <v>一関工業高等学校(全日制)</v>
      </c>
      <c r="F43" s="91" t="str">
        <f>'A_所属部会一覧'!Y141</f>
        <v>特106-1</v>
      </c>
      <c r="G43" s="57" t="str">
        <f>'A_所属部会一覧'!Z141</f>
        <v>盛岡みたけ支援学校</v>
      </c>
    </row>
    <row r="44" spans="1:7" ht="18" customHeight="1">
      <c r="A44" s="46"/>
      <c r="B44" s="46"/>
      <c r="C44" s="44"/>
      <c r="D44" s="92" t="str">
        <f>'A_所属部会一覧'!Y89</f>
        <v>038</v>
      </c>
      <c r="E44" s="57" t="str">
        <f>'A_所属部会一覧'!Z89</f>
        <v>花泉高等学校(全日制)</v>
      </c>
      <c r="F44" s="91" t="str">
        <f>'A_所属部会一覧'!Y142</f>
        <v>特106-2</v>
      </c>
      <c r="G44" s="57" t="str">
        <f>'A_所属部会一覧'!Z142</f>
        <v>盛岡みたけ支援学校奥中山校</v>
      </c>
    </row>
    <row r="45" spans="1:7" ht="18" customHeight="1">
      <c r="A45" s="42" t="s">
        <v>292</v>
      </c>
      <c r="B45" s="42"/>
      <c r="C45" s="45"/>
      <c r="D45" s="92" t="str">
        <f>'A_所属部会一覧'!Y90</f>
        <v>039</v>
      </c>
      <c r="E45" s="57" t="str">
        <f>'A_所属部会一覧'!Z90</f>
        <v>大東高等学校(全日制)</v>
      </c>
      <c r="F45" s="91" t="str">
        <f>'A_所属部会一覧'!Y143</f>
        <v>特107</v>
      </c>
      <c r="G45" s="57" t="str">
        <f>'A_所属部会一覧'!Z143</f>
        <v>盛岡ひがし支援学校</v>
      </c>
    </row>
    <row r="46" spans="1:7" ht="18" customHeight="1">
      <c r="A46" s="44"/>
      <c r="B46" s="44"/>
      <c r="C46" s="45"/>
      <c r="D46" s="92" t="str">
        <f>'A_所属部会一覧'!Y91</f>
        <v>040</v>
      </c>
      <c r="E46" s="57" t="str">
        <f>'A_所属部会一覧'!Z91</f>
        <v>千厩高等学校(全日制)</v>
      </c>
      <c r="F46" s="91" t="str">
        <f>'A_所属部会一覧'!Y144</f>
        <v>特108</v>
      </c>
      <c r="G46" s="57" t="str">
        <f>'A_所属部会一覧'!Z144</f>
        <v>花巻清風支援学校</v>
      </c>
    </row>
    <row r="47" spans="1:7" ht="18" customHeight="1">
      <c r="A47" s="44" t="s">
        <v>474</v>
      </c>
      <c r="B47" s="44"/>
      <c r="C47" s="45"/>
      <c r="D47" s="92" t="str">
        <f>'A_所属部会一覧'!Y92</f>
        <v>041</v>
      </c>
      <c r="E47" s="57" t="str">
        <f>'A_所属部会一覧'!Z92</f>
        <v>高田高等学校(全日制)</v>
      </c>
      <c r="F47" s="91" t="str">
        <f>'A_所属部会一覧'!Y145</f>
        <v>特109</v>
      </c>
      <c r="G47" s="57" t="str">
        <f>'A_所属部会一覧'!Z145</f>
        <v>前沢明峰支援学校</v>
      </c>
    </row>
    <row r="48" spans="1:7" ht="18" customHeight="1">
      <c r="A48" s="44" t="s">
        <v>475</v>
      </c>
      <c r="B48" s="44"/>
      <c r="C48" s="45"/>
      <c r="D48" s="92" t="str">
        <f>'A_所属部会一覧'!Y93</f>
        <v>042-1</v>
      </c>
      <c r="E48" s="57" t="str">
        <f>'A_所属部会一覧'!Z93</f>
        <v>大船渡高等学校(全日制)</v>
      </c>
      <c r="F48" s="91" t="str">
        <f>'A_所属部会一覧'!Y146</f>
        <v>特110</v>
      </c>
      <c r="G48" s="57" t="str">
        <f>'A_所属部会一覧'!Z146</f>
        <v>一関清明支援学校</v>
      </c>
    </row>
    <row r="49" spans="1:7" ht="18" customHeight="1">
      <c r="A49" s="44"/>
      <c r="B49" s="44"/>
      <c r="C49" s="45"/>
      <c r="D49" s="92" t="str">
        <f>'A_所属部会一覧'!Y94</f>
        <v>042-2</v>
      </c>
      <c r="E49" s="57" t="str">
        <f>'A_所属部会一覧'!Z94</f>
        <v>大船渡高等学校(定時制)</v>
      </c>
      <c r="F49" s="91" t="str">
        <f>'A_所属部会一覧'!Y147</f>
        <v>特111</v>
      </c>
      <c r="G49" s="57" t="str">
        <f>'A_所属部会一覧'!Z147</f>
        <v>気仙光陵支援学校</v>
      </c>
    </row>
    <row r="50" spans="1:7" ht="18" customHeight="1">
      <c r="A50" s="42" t="s">
        <v>418</v>
      </c>
      <c r="B50" s="42"/>
      <c r="C50" s="45"/>
      <c r="D50" s="92" t="str">
        <f>'A_所属部会一覧'!Y95</f>
        <v>043</v>
      </c>
      <c r="E50" s="57" t="str">
        <f>'A_所属部会一覧'!Z95</f>
        <v>大船渡東高等学校(全日制)</v>
      </c>
      <c r="F50" s="91" t="str">
        <f>'A_所属部会一覧'!Y148</f>
        <v>特112</v>
      </c>
      <c r="G50" s="57" t="str">
        <f>'A_所属部会一覧'!Z148</f>
        <v>釜石祥雲支援学校</v>
      </c>
    </row>
    <row r="51" spans="1:7" ht="18" customHeight="1">
      <c r="A51" s="44"/>
      <c r="B51" s="44"/>
      <c r="C51" s="45"/>
      <c r="D51" s="92" t="str">
        <f>'A_所属部会一覧'!Y96</f>
        <v>044</v>
      </c>
      <c r="E51" s="57" t="str">
        <f>'A_所属部会一覧'!Z96</f>
        <v>住田高等学校(全日制)</v>
      </c>
      <c r="F51" s="91" t="str">
        <f>'A_所属部会一覧'!Y149</f>
        <v>特113</v>
      </c>
      <c r="G51" s="57" t="str">
        <f>'A_所属部会一覧'!Z149</f>
        <v>宮古恵風支援学校</v>
      </c>
    </row>
    <row r="52" spans="1:7" ht="18" customHeight="1">
      <c r="A52" s="44" t="s">
        <v>471</v>
      </c>
      <c r="B52" s="44"/>
      <c r="C52" s="45"/>
      <c r="D52" s="92" t="str">
        <f>'A_所属部会一覧'!Y97</f>
        <v>045-1</v>
      </c>
      <c r="E52" s="57" t="str">
        <f>'A_所属部会一覧'!Z97</f>
        <v>釜石高等学校(全日制)</v>
      </c>
      <c r="F52" s="91" t="str">
        <f>'A_所属部会一覧'!Y150</f>
        <v>特114</v>
      </c>
      <c r="G52" s="57" t="str">
        <f>'A_所属部会一覧'!Z150</f>
        <v>久慈拓陽支援学校</v>
      </c>
    </row>
    <row r="53" spans="1:7" ht="18" customHeight="1">
      <c r="A53" s="44" t="s">
        <v>416</v>
      </c>
      <c r="B53" s="44"/>
      <c r="C53" s="44"/>
      <c r="D53" s="92" t="str">
        <f>'A_所属部会一覧'!Y98</f>
        <v>045-2</v>
      </c>
      <c r="E53" s="57" t="str">
        <f>'A_所属部会一覧'!Z98</f>
        <v>釜石高等学校(定時制)</v>
      </c>
      <c r="F53" s="91" t="str">
        <f>'A_所属部会一覧'!Y151</f>
        <v>特115</v>
      </c>
      <c r="G53" s="57" t="str">
        <f>'A_所属部会一覧'!Z151</f>
        <v>三愛学舎</v>
      </c>
    </row>
    <row r="54" spans="1:7" ht="18" customHeight="1">
      <c r="A54" s="29"/>
      <c r="B54" s="29"/>
      <c r="C54" s="44"/>
      <c r="D54" s="137" t="str">
        <f>'A_所属部会一覧'!Y99</f>
        <v>046</v>
      </c>
      <c r="E54" s="138" t="str">
        <f>'A_所属部会一覧'!Z99</f>
        <v>釜石商工高等学校(全日制)</v>
      </c>
      <c r="F54" s="139" t="str">
        <f>'A_所属部会一覧'!Y152</f>
        <v>特116</v>
      </c>
      <c r="G54" s="138" t="str">
        <f>'A_所属部会一覧'!Z152</f>
        <v>岩手大学教育学部附属特別支援学校</v>
      </c>
    </row>
    <row r="55" spans="1:7" ht="18" customHeight="1">
      <c r="A55" s="44" t="s">
        <v>293</v>
      </c>
      <c r="B55" s="44"/>
      <c r="C55" s="44"/>
      <c r="D55" s="134"/>
      <c r="E55" s="135"/>
      <c r="F55" s="134"/>
      <c r="G55" s="135"/>
    </row>
    <row r="56" spans="1:7" ht="18" customHeight="1">
      <c r="A56" s="44" t="s">
        <v>424</v>
      </c>
      <c r="B56" s="44"/>
      <c r="C56" s="44"/>
      <c r="D56" s="134"/>
      <c r="E56" s="135"/>
      <c r="F56" s="134"/>
      <c r="G56" s="135"/>
    </row>
    <row r="57" spans="1:7" ht="18" customHeight="1">
      <c r="A57" s="29"/>
      <c r="B57" s="29"/>
      <c r="C57" s="44"/>
      <c r="D57" s="134"/>
      <c r="E57" s="135"/>
      <c r="F57" s="136"/>
      <c r="G57" s="135"/>
    </row>
    <row r="58" spans="1:7" ht="18" customHeight="1">
      <c r="A58" s="44" t="s">
        <v>427</v>
      </c>
      <c r="B58" s="44"/>
      <c r="C58" s="44"/>
      <c r="D58" s="134"/>
      <c r="E58" s="135"/>
      <c r="F58" s="42"/>
      <c r="G58" s="41"/>
    </row>
    <row r="59" spans="1:3" ht="18" customHeight="1">
      <c r="A59" s="44" t="s">
        <v>425</v>
      </c>
      <c r="B59" s="44"/>
      <c r="C59" s="44"/>
    </row>
  </sheetData>
  <sheetProtection/>
  <hyperlinks>
    <hyperlink ref="B5" r:id="rId1" display="koukyouken@iwate-ed.jp"/>
  </hyperlink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75" r:id="rId2"/>
  <headerFooter alignWithMargins="0">
    <oddHeader>&amp;R&amp;A</oddHeader>
    <oddFooter>&amp;R&amp;P / &amp;N ページ</oddFoot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D237"/>
  <sheetViews>
    <sheetView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3.5"/>
  <cols>
    <col min="1" max="1" width="10.25390625" style="1" hidden="1" customWidth="1"/>
    <col min="2" max="2" width="3.50390625" style="1" customWidth="1"/>
    <col min="3" max="3" width="8.75390625" style="1" customWidth="1"/>
    <col min="4" max="4" width="22.875" style="1" customWidth="1"/>
    <col min="5" max="21" width="3.00390625" style="1" customWidth="1"/>
    <col min="22" max="23" width="10.25390625" style="1" customWidth="1"/>
    <col min="24" max="24" width="2.625" style="1" customWidth="1"/>
    <col min="25" max="25" width="9.00390625" style="1" customWidth="1"/>
    <col min="26" max="26" width="31.625" style="1" bestFit="1" customWidth="1"/>
    <col min="27" max="27" width="9.00390625" style="1" customWidth="1"/>
    <col min="28" max="28" width="31.625" style="1" bestFit="1" customWidth="1"/>
    <col min="29" max="16384" width="9.00390625" style="1" customWidth="1"/>
  </cols>
  <sheetData>
    <row r="1" spans="2:23" ht="15" customHeight="1" thickBot="1">
      <c r="B1" s="147" t="s">
        <v>154</v>
      </c>
      <c r="C1" s="148"/>
      <c r="D1" s="77" t="s">
        <v>429</v>
      </c>
      <c r="E1" s="63" t="s">
        <v>198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</row>
    <row r="2" spans="2:25" ht="15" customHeight="1" thickBot="1">
      <c r="B2" s="155" t="s">
        <v>202</v>
      </c>
      <c r="C2" s="155"/>
      <c r="D2" s="102"/>
      <c r="E2" s="4" t="s">
        <v>299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4"/>
      <c r="W2" s="68"/>
      <c r="Y2" s="2" t="s">
        <v>287</v>
      </c>
    </row>
    <row r="3" spans="2:26" ht="15" customHeight="1" thickBot="1">
      <c r="B3" s="89" t="s">
        <v>203</v>
      </c>
      <c r="C3" s="90"/>
      <c r="D3" s="165">
        <f>IF(D2="","",VLOOKUP(D2,Y47:AA152,2))</f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7"/>
      <c r="W3" s="69"/>
      <c r="Y3" s="104"/>
      <c r="Z3" s="2" t="s">
        <v>158</v>
      </c>
    </row>
    <row r="4" spans="2:23" ht="15" customHeight="1" hidden="1">
      <c r="B4" s="158" t="s">
        <v>14</v>
      </c>
      <c r="C4" s="158"/>
      <c r="D4" s="60">
        <f>IF(D2="","",VLOOKUP(D2,Y47:AA152,3))</f>
      </c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9"/>
    </row>
    <row r="5" spans="2:26" ht="15" customHeight="1">
      <c r="B5" s="156" t="s">
        <v>136</v>
      </c>
      <c r="C5" s="156"/>
      <c r="D5" s="103"/>
      <c r="E5" s="4" t="s">
        <v>286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9"/>
      <c r="Y5" s="5"/>
      <c r="Z5" s="6" t="s">
        <v>157</v>
      </c>
    </row>
    <row r="6" spans="2:23" ht="15" customHeight="1">
      <c r="B6" s="157" t="s">
        <v>123</v>
      </c>
      <c r="C6" s="157"/>
      <c r="D6" s="21">
        <f>IF(D5="","",IF(D5&gt;=21,"A",IF(D5&gt;=15,"B",IF(D5&gt;=6,"C","D"))))</f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9"/>
    </row>
    <row r="7" spans="2:23" ht="15" customHeight="1">
      <c r="B7" s="161" t="s">
        <v>197</v>
      </c>
      <c r="C7" s="162"/>
      <c r="D7" s="187" t="s">
        <v>431</v>
      </c>
      <c r="E7" s="80">
        <f aca="true" t="shared" si="0" ref="E7:U7">COUNTIF(E11:E160,"○")</f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0</v>
      </c>
      <c r="Q7" s="81">
        <f t="shared" si="0"/>
        <v>0</v>
      </c>
      <c r="R7" s="81">
        <f t="shared" si="0"/>
        <v>0</v>
      </c>
      <c r="S7" s="81">
        <f t="shared" si="0"/>
        <v>0</v>
      </c>
      <c r="T7" s="81">
        <f t="shared" si="0"/>
        <v>0</v>
      </c>
      <c r="U7" s="82">
        <f t="shared" si="0"/>
        <v>0</v>
      </c>
      <c r="V7" s="83">
        <f>SUM(E7:U7)</f>
        <v>0</v>
      </c>
      <c r="W7" s="69"/>
    </row>
    <row r="8" spans="2:23" ht="15" customHeight="1">
      <c r="B8" s="163"/>
      <c r="C8" s="164"/>
      <c r="D8" s="23" t="s">
        <v>432</v>
      </c>
      <c r="E8" s="24">
        <f aca="true" t="shared" si="1" ref="E8:U8">COUNTIF(E11:E160,"△")</f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0</v>
      </c>
      <c r="R8" s="25">
        <f t="shared" si="1"/>
        <v>0</v>
      </c>
      <c r="S8" s="25">
        <f t="shared" si="1"/>
        <v>0</v>
      </c>
      <c r="T8" s="25">
        <f t="shared" si="1"/>
        <v>0</v>
      </c>
      <c r="U8" s="84">
        <f t="shared" si="1"/>
        <v>0</v>
      </c>
      <c r="V8" s="85">
        <f>SUM(E8:U8)</f>
        <v>0</v>
      </c>
      <c r="W8" s="69"/>
    </row>
    <row r="9" spans="1:23" ht="15" customHeight="1">
      <c r="A9" s="145" t="s">
        <v>405</v>
      </c>
      <c r="B9" s="153" t="s">
        <v>156</v>
      </c>
      <c r="C9" s="151" t="s">
        <v>0</v>
      </c>
      <c r="D9" s="149" t="s">
        <v>298</v>
      </c>
      <c r="E9" s="86">
        <v>1</v>
      </c>
      <c r="F9" s="87">
        <v>2</v>
      </c>
      <c r="G9" s="87">
        <v>3</v>
      </c>
      <c r="H9" s="87">
        <v>4</v>
      </c>
      <c r="I9" s="87">
        <v>5</v>
      </c>
      <c r="J9" s="87">
        <v>6</v>
      </c>
      <c r="K9" s="87">
        <v>7</v>
      </c>
      <c r="L9" s="87">
        <v>8</v>
      </c>
      <c r="M9" s="87">
        <v>9</v>
      </c>
      <c r="N9" s="87">
        <v>10</v>
      </c>
      <c r="O9" s="87">
        <v>11</v>
      </c>
      <c r="P9" s="87">
        <v>12</v>
      </c>
      <c r="Q9" s="87">
        <v>13</v>
      </c>
      <c r="R9" s="87">
        <v>14</v>
      </c>
      <c r="S9" s="87">
        <v>15</v>
      </c>
      <c r="T9" s="87">
        <v>16</v>
      </c>
      <c r="U9" s="88">
        <v>17</v>
      </c>
      <c r="V9" s="159" t="s">
        <v>13</v>
      </c>
      <c r="W9" s="160"/>
    </row>
    <row r="10" spans="1:30" ht="87.75" customHeight="1" thickBot="1">
      <c r="A10" s="146"/>
      <c r="B10" s="154"/>
      <c r="C10" s="152"/>
      <c r="D10" s="150"/>
      <c r="E10" s="27" t="s">
        <v>1</v>
      </c>
      <c r="F10" s="22" t="s">
        <v>453</v>
      </c>
      <c r="G10" s="22" t="s">
        <v>2</v>
      </c>
      <c r="H10" s="22" t="s">
        <v>3</v>
      </c>
      <c r="I10" s="22" t="s">
        <v>4</v>
      </c>
      <c r="J10" s="22" t="s">
        <v>5</v>
      </c>
      <c r="K10" s="22" t="s">
        <v>454</v>
      </c>
      <c r="L10" s="22" t="s">
        <v>6</v>
      </c>
      <c r="M10" s="22" t="s">
        <v>7</v>
      </c>
      <c r="N10" s="22" t="s">
        <v>455</v>
      </c>
      <c r="O10" s="22" t="s">
        <v>8</v>
      </c>
      <c r="P10" s="22" t="s">
        <v>9</v>
      </c>
      <c r="Q10" s="22" t="s">
        <v>10</v>
      </c>
      <c r="R10" s="22" t="s">
        <v>11</v>
      </c>
      <c r="S10" s="22" t="s">
        <v>142</v>
      </c>
      <c r="T10" s="22" t="s">
        <v>456</v>
      </c>
      <c r="U10" s="26" t="s">
        <v>12</v>
      </c>
      <c r="V10" s="98" t="s">
        <v>457</v>
      </c>
      <c r="W10" s="96" t="s">
        <v>433</v>
      </c>
      <c r="Y10" s="143" t="s">
        <v>415</v>
      </c>
      <c r="Z10" s="144"/>
      <c r="AA10" s="144"/>
      <c r="AB10" s="144"/>
      <c r="AC10" s="144"/>
      <c r="AD10" s="144"/>
    </row>
    <row r="11" spans="1:25" ht="13.5" customHeight="1" thickTop="1">
      <c r="A11" s="93">
        <f>IF($D$2="","",VLOOKUP($D$2,$Y$47:$AB$152,4))</f>
      </c>
      <c r="B11" s="97">
        <v>1</v>
      </c>
      <c r="C11" s="105"/>
      <c r="D11" s="106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105"/>
      <c r="W11" s="106" t="s">
        <v>406</v>
      </c>
      <c r="Y11" s="2" t="s">
        <v>165</v>
      </c>
    </row>
    <row r="12" spans="1:25" ht="13.5" customHeight="1">
      <c r="A12" s="94">
        <f>IF($D$2="","",VLOOKUP($D$2,$Y$47:$AB$152,4))</f>
      </c>
      <c r="B12" s="78">
        <v>2</v>
      </c>
      <c r="C12" s="110"/>
      <c r="D12" s="111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10"/>
      <c r="W12" s="111" t="s">
        <v>406</v>
      </c>
      <c r="Y12" s="2"/>
    </row>
    <row r="13" spans="1:25" ht="13.5" customHeight="1">
      <c r="A13" s="94">
        <f>IF($D$2="","",VLOOKUP($D$2,$Y$47:$AB$152,4))</f>
      </c>
      <c r="B13" s="78">
        <v>3</v>
      </c>
      <c r="C13" s="110"/>
      <c r="D13" s="111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  <c r="V13" s="110"/>
      <c r="W13" s="111" t="s">
        <v>406</v>
      </c>
      <c r="Y13" s="2" t="s">
        <v>408</v>
      </c>
    </row>
    <row r="14" spans="1:25" ht="13.5" customHeight="1">
      <c r="A14" s="94">
        <f>IF($D$2="","",VLOOKUP($D$2,$Y$47:$AB$152,4))</f>
      </c>
      <c r="B14" s="78">
        <v>4</v>
      </c>
      <c r="C14" s="110"/>
      <c r="D14" s="111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4"/>
      <c r="V14" s="110"/>
      <c r="W14" s="111" t="s">
        <v>406</v>
      </c>
      <c r="Y14" s="2" t="s">
        <v>137</v>
      </c>
    </row>
    <row r="15" spans="1:25" ht="13.5" customHeight="1">
      <c r="A15" s="95">
        <f>IF($D$2="","",VLOOKUP($D$2,$Y$47:$AB$152,4))</f>
      </c>
      <c r="B15" s="78">
        <v>5</v>
      </c>
      <c r="C15" s="110"/>
      <c r="D15" s="111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4"/>
      <c r="V15" s="110"/>
      <c r="W15" s="111" t="s">
        <v>406</v>
      </c>
      <c r="Y15" s="2"/>
    </row>
    <row r="16" spans="1:25" ht="13.5" customHeight="1">
      <c r="A16" s="93">
        <f>IF($D$2="","",VLOOKUP($D$2,$Y$47:$AB$152,4))</f>
      </c>
      <c r="B16" s="78">
        <v>6</v>
      </c>
      <c r="C16" s="110"/>
      <c r="D16" s="111"/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0"/>
      <c r="W16" s="111" t="s">
        <v>406</v>
      </c>
      <c r="Y16" s="2" t="s">
        <v>409</v>
      </c>
    </row>
    <row r="17" spans="1:25" ht="13.5" customHeight="1">
      <c r="A17" s="94">
        <f>IF($D$2="","",VLOOKUP($D$2,$Y$47:$AB$152,4))</f>
      </c>
      <c r="B17" s="78">
        <v>7</v>
      </c>
      <c r="C17" s="110"/>
      <c r="D17" s="111"/>
      <c r="E17" s="112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4"/>
      <c r="V17" s="110"/>
      <c r="W17" s="111" t="s">
        <v>406</v>
      </c>
      <c r="Y17" s="2" t="s">
        <v>138</v>
      </c>
    </row>
    <row r="18" spans="1:25" ht="13.5" customHeight="1">
      <c r="A18" s="94">
        <f>IF($D$2="","",VLOOKUP($D$2,$Y$47:$AB$152,4))</f>
      </c>
      <c r="B18" s="78">
        <v>8</v>
      </c>
      <c r="C18" s="110"/>
      <c r="D18" s="111"/>
      <c r="E18" s="112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4"/>
      <c r="V18" s="110"/>
      <c r="W18" s="111" t="s">
        <v>406</v>
      </c>
      <c r="Y18" s="2" t="s">
        <v>159</v>
      </c>
    </row>
    <row r="19" spans="1:25" ht="13.5" customHeight="1">
      <c r="A19" s="94">
        <f>IF($D$2="","",VLOOKUP($D$2,$Y$47:$AB$152,4))</f>
      </c>
      <c r="B19" s="78">
        <v>9</v>
      </c>
      <c r="C19" s="110"/>
      <c r="D19" s="111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4"/>
      <c r="V19" s="110"/>
      <c r="W19" s="111" t="s">
        <v>406</v>
      </c>
      <c r="Y19" s="2"/>
    </row>
    <row r="20" spans="1:25" ht="13.5" customHeight="1">
      <c r="A20" s="95">
        <f>IF($D$2="","",VLOOKUP($D$2,$Y$47:$AB$152,4))</f>
      </c>
      <c r="B20" s="78">
        <v>10</v>
      </c>
      <c r="C20" s="110"/>
      <c r="D20" s="111"/>
      <c r="E20" s="112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4"/>
      <c r="V20" s="110"/>
      <c r="W20" s="111" t="s">
        <v>406</v>
      </c>
      <c r="Y20" s="2" t="s">
        <v>467</v>
      </c>
    </row>
    <row r="21" spans="1:25" ht="13.5" customHeight="1">
      <c r="A21" s="93">
        <f>IF($D$2="","",VLOOKUP($D$2,$Y$47:$AB$152,4))</f>
      </c>
      <c r="B21" s="78">
        <v>11</v>
      </c>
      <c r="C21" s="110"/>
      <c r="D21" s="111"/>
      <c r="E21" s="112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4"/>
      <c r="V21" s="110"/>
      <c r="W21" s="111" t="s">
        <v>406</v>
      </c>
      <c r="Y21" s="2" t="s">
        <v>468</v>
      </c>
    </row>
    <row r="22" spans="1:23" ht="13.5" customHeight="1">
      <c r="A22" s="94">
        <f>IF($D$2="","",VLOOKUP($D$2,$Y$47:$AB$152,4))</f>
      </c>
      <c r="B22" s="78">
        <v>12</v>
      </c>
      <c r="C22" s="110"/>
      <c r="D22" s="111"/>
      <c r="E22" s="112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110"/>
      <c r="W22" s="111" t="s">
        <v>406</v>
      </c>
    </row>
    <row r="23" spans="1:25" ht="13.5" customHeight="1">
      <c r="A23" s="94">
        <f>IF($D$2="","",VLOOKUP($D$2,$Y$47:$AB$152,4))</f>
      </c>
      <c r="B23" s="78">
        <v>13</v>
      </c>
      <c r="C23" s="110"/>
      <c r="D23" s="111"/>
      <c r="E23" s="1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4"/>
      <c r="V23" s="110"/>
      <c r="W23" s="111" t="s">
        <v>406</v>
      </c>
      <c r="Y23" s="2" t="s">
        <v>407</v>
      </c>
    </row>
    <row r="24" spans="1:25" ht="13.5" customHeight="1">
      <c r="A24" s="94">
        <f>IF($D$2="","",VLOOKUP($D$2,$Y$47:$AB$152,4))</f>
      </c>
      <c r="B24" s="78">
        <v>14</v>
      </c>
      <c r="C24" s="110"/>
      <c r="D24" s="111"/>
      <c r="E24" s="112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10"/>
      <c r="W24" s="111" t="s">
        <v>406</v>
      </c>
      <c r="Y24" s="2" t="s">
        <v>446</v>
      </c>
    </row>
    <row r="25" spans="1:25" ht="13.5" customHeight="1">
      <c r="A25" s="95">
        <f>IF($D$2="","",VLOOKUP($D$2,$Y$47:$AB$152,4))</f>
      </c>
      <c r="B25" s="78">
        <v>15</v>
      </c>
      <c r="C25" s="110"/>
      <c r="D25" s="111"/>
      <c r="E25" s="112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4"/>
      <c r="V25" s="110"/>
      <c r="W25" s="111" t="s">
        <v>406</v>
      </c>
      <c r="Y25" s="2" t="s">
        <v>164</v>
      </c>
    </row>
    <row r="26" spans="1:25" ht="13.5" customHeight="1">
      <c r="A26" s="93">
        <f>IF($D$2="","",VLOOKUP($D$2,$Y$47:$AB$152,4))</f>
      </c>
      <c r="B26" s="78">
        <v>16</v>
      </c>
      <c r="C26" s="110"/>
      <c r="D26" s="111"/>
      <c r="E26" s="112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  <c r="V26" s="110"/>
      <c r="W26" s="111" t="s">
        <v>406</v>
      </c>
      <c r="Y26" s="2" t="s">
        <v>447</v>
      </c>
    </row>
    <row r="27" spans="1:23" ht="13.5" customHeight="1">
      <c r="A27" s="94">
        <f>IF($D$2="","",VLOOKUP($D$2,$Y$47:$AB$152,4))</f>
      </c>
      <c r="B27" s="78">
        <v>17</v>
      </c>
      <c r="C27" s="110"/>
      <c r="D27" s="111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4"/>
      <c r="V27" s="110"/>
      <c r="W27" s="111" t="s">
        <v>406</v>
      </c>
    </row>
    <row r="28" spans="1:25" ht="13.5" customHeight="1">
      <c r="A28" s="94">
        <f>IF($D$2="","",VLOOKUP($D$2,$Y$47:$AB$152,4))</f>
      </c>
      <c r="B28" s="78">
        <v>18</v>
      </c>
      <c r="C28" s="110"/>
      <c r="D28" s="111"/>
      <c r="E28" s="11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4"/>
      <c r="V28" s="110"/>
      <c r="W28" s="111" t="s">
        <v>406</v>
      </c>
      <c r="Y28" s="2" t="s">
        <v>448</v>
      </c>
    </row>
    <row r="29" spans="1:25" ht="13.5" customHeight="1">
      <c r="A29" s="94">
        <f>IF($D$2="","",VLOOKUP($D$2,$Y$47:$AB$152,4))</f>
      </c>
      <c r="B29" s="78">
        <v>19</v>
      </c>
      <c r="C29" s="110"/>
      <c r="D29" s="111"/>
      <c r="E29" s="11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110"/>
      <c r="W29" s="111" t="s">
        <v>406</v>
      </c>
      <c r="Y29" s="1" t="s">
        <v>449</v>
      </c>
    </row>
    <row r="30" spans="1:25" ht="13.5" customHeight="1">
      <c r="A30" s="95">
        <f>IF($D$2="","",VLOOKUP($D$2,$Y$47:$AB$152,4))</f>
      </c>
      <c r="B30" s="78">
        <v>20</v>
      </c>
      <c r="C30" s="110"/>
      <c r="D30" s="111"/>
      <c r="E30" s="112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4"/>
      <c r="V30" s="110"/>
      <c r="W30" s="111" t="s">
        <v>406</v>
      </c>
      <c r="Y30" s="2"/>
    </row>
    <row r="31" spans="1:25" ht="13.5" customHeight="1">
      <c r="A31" s="93">
        <f>IF($D$2="","",VLOOKUP($D$2,$Y$47:$AB$152,4))</f>
      </c>
      <c r="B31" s="78">
        <v>21</v>
      </c>
      <c r="C31" s="110"/>
      <c r="D31" s="111"/>
      <c r="E31" s="112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4"/>
      <c r="V31" s="110"/>
      <c r="W31" s="111" t="s">
        <v>406</v>
      </c>
      <c r="Y31" s="2" t="s">
        <v>438</v>
      </c>
    </row>
    <row r="32" spans="1:25" ht="13.5" customHeight="1">
      <c r="A32" s="94">
        <f>IF($D$2="","",VLOOKUP($D$2,$Y$47:$AB$152,4))</f>
      </c>
      <c r="B32" s="78">
        <v>22</v>
      </c>
      <c r="C32" s="110"/>
      <c r="D32" s="111"/>
      <c r="E32" s="112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4"/>
      <c r="V32" s="110"/>
      <c r="W32" s="111" t="s">
        <v>406</v>
      </c>
      <c r="Y32" s="2" t="s">
        <v>450</v>
      </c>
    </row>
    <row r="33" spans="1:23" ht="13.5" customHeight="1">
      <c r="A33" s="94">
        <f>IF($D$2="","",VLOOKUP($D$2,$Y$47:$AB$152,4))</f>
      </c>
      <c r="B33" s="78">
        <v>23</v>
      </c>
      <c r="C33" s="110"/>
      <c r="D33" s="111"/>
      <c r="E33" s="112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4"/>
      <c r="V33" s="110"/>
      <c r="W33" s="111" t="s">
        <v>406</v>
      </c>
    </row>
    <row r="34" spans="1:25" ht="13.5" customHeight="1">
      <c r="A34" s="94">
        <f>IF($D$2="","",VLOOKUP($D$2,$Y$47:$AB$152,4))</f>
      </c>
      <c r="B34" s="78">
        <v>24</v>
      </c>
      <c r="C34" s="110"/>
      <c r="D34" s="111"/>
      <c r="E34" s="112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4"/>
      <c r="V34" s="110"/>
      <c r="W34" s="111" t="s">
        <v>406</v>
      </c>
      <c r="Y34" s="2" t="s">
        <v>451</v>
      </c>
    </row>
    <row r="35" spans="1:25" ht="13.5" customHeight="1">
      <c r="A35" s="95">
        <f>IF($D$2="","",VLOOKUP($D$2,$Y$47:$AB$152,4))</f>
      </c>
      <c r="B35" s="78">
        <v>25</v>
      </c>
      <c r="C35" s="110"/>
      <c r="D35" s="111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4"/>
      <c r="V35" s="110"/>
      <c r="W35" s="111" t="s">
        <v>406</v>
      </c>
      <c r="Y35" s="2" t="s">
        <v>410</v>
      </c>
    </row>
    <row r="36" spans="1:23" ht="13.5" customHeight="1">
      <c r="A36" s="93">
        <f>IF($D$2="","",VLOOKUP($D$2,$Y$47:$AB$152,4))</f>
      </c>
      <c r="B36" s="78">
        <v>26</v>
      </c>
      <c r="C36" s="110"/>
      <c r="D36" s="111"/>
      <c r="E36" s="112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110"/>
      <c r="W36" s="111" t="s">
        <v>406</v>
      </c>
    </row>
    <row r="37" spans="1:25" ht="13.5" customHeight="1">
      <c r="A37" s="94">
        <f>IF($D$2="","",VLOOKUP($D$2,$Y$47:$AB$152,4))</f>
      </c>
      <c r="B37" s="78">
        <v>27</v>
      </c>
      <c r="C37" s="110"/>
      <c r="D37" s="111"/>
      <c r="E37" s="112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110"/>
      <c r="W37" s="111" t="s">
        <v>406</v>
      </c>
      <c r="Y37" s="2" t="s">
        <v>452</v>
      </c>
    </row>
    <row r="38" spans="1:25" ht="13.5" customHeight="1">
      <c r="A38" s="94">
        <f>IF($D$2="","",VLOOKUP($D$2,$Y$47:$AB$152,4))</f>
      </c>
      <c r="B38" s="78">
        <v>28</v>
      </c>
      <c r="C38" s="110"/>
      <c r="D38" s="111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110"/>
      <c r="W38" s="111" t="s">
        <v>406</v>
      </c>
      <c r="Y38" s="2" t="s">
        <v>469</v>
      </c>
    </row>
    <row r="39" spans="1:25" ht="13.5" customHeight="1">
      <c r="A39" s="94">
        <f>IF($D$2="","",VLOOKUP($D$2,$Y$47:$AB$152,4))</f>
      </c>
      <c r="B39" s="78">
        <v>29</v>
      </c>
      <c r="C39" s="110"/>
      <c r="D39" s="111"/>
      <c r="E39" s="112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4"/>
      <c r="V39" s="110"/>
      <c r="W39" s="111" t="s">
        <v>406</v>
      </c>
      <c r="Y39" s="2"/>
    </row>
    <row r="40" spans="1:25" ht="13.5" customHeight="1">
      <c r="A40" s="95">
        <f>IF($D$2="","",VLOOKUP($D$2,$Y$47:$AB$152,4))</f>
      </c>
      <c r="B40" s="78">
        <v>30</v>
      </c>
      <c r="C40" s="110"/>
      <c r="D40" s="111"/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4"/>
      <c r="V40" s="110"/>
      <c r="W40" s="111" t="s">
        <v>406</v>
      </c>
      <c r="Y40" s="2" t="s">
        <v>470</v>
      </c>
    </row>
    <row r="41" spans="1:25" ht="13.5" customHeight="1">
      <c r="A41" s="93">
        <f>IF($D$2="","",VLOOKUP($D$2,$Y$47:$AB$152,4))</f>
      </c>
      <c r="B41" s="78">
        <v>31</v>
      </c>
      <c r="C41" s="110"/>
      <c r="D41" s="111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4"/>
      <c r="V41" s="110"/>
      <c r="W41" s="111" t="s">
        <v>406</v>
      </c>
      <c r="Y41" s="2"/>
    </row>
    <row r="42" spans="1:23" ht="13.5" customHeight="1">
      <c r="A42" s="94">
        <f>IF($D$2="","",VLOOKUP($D$2,$Y$47:$AB$152,4))</f>
      </c>
      <c r="B42" s="78">
        <v>32</v>
      </c>
      <c r="C42" s="110"/>
      <c r="D42" s="111"/>
      <c r="E42" s="112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4"/>
      <c r="V42" s="110"/>
      <c r="W42" s="111" t="s">
        <v>406</v>
      </c>
    </row>
    <row r="43" spans="1:23" ht="13.5" customHeight="1">
      <c r="A43" s="94">
        <f>IF($D$2="","",VLOOKUP($D$2,$Y$47:$AB$152,4))</f>
      </c>
      <c r="B43" s="78">
        <v>33</v>
      </c>
      <c r="C43" s="110"/>
      <c r="D43" s="11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4"/>
      <c r="V43" s="110"/>
      <c r="W43" s="111" t="s">
        <v>406</v>
      </c>
    </row>
    <row r="44" spans="1:23" ht="13.5" customHeight="1">
      <c r="A44" s="94">
        <f>IF($D$2="","",VLOOKUP($D$2,$Y$47:$AB$152,4))</f>
      </c>
      <c r="B44" s="78">
        <v>34</v>
      </c>
      <c r="C44" s="110"/>
      <c r="D44" s="111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4"/>
      <c r="V44" s="110"/>
      <c r="W44" s="111" t="s">
        <v>406</v>
      </c>
    </row>
    <row r="45" spans="1:28" ht="13.5" customHeight="1">
      <c r="A45" s="95">
        <f>IF($D$2="","",VLOOKUP($D$2,$Y$47:$AB$152,4))</f>
      </c>
      <c r="B45" s="78">
        <v>35</v>
      </c>
      <c r="C45" s="110"/>
      <c r="D45" s="111"/>
      <c r="E45" s="112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4"/>
      <c r="V45" s="110"/>
      <c r="W45" s="111" t="s">
        <v>406</v>
      </c>
      <c r="Y45" s="47" t="s">
        <v>135</v>
      </c>
      <c r="Z45" s="48"/>
      <c r="AA45" s="48"/>
      <c r="AB45" s="3"/>
    </row>
    <row r="46" spans="1:28" ht="13.5" customHeight="1">
      <c r="A46" s="93">
        <f>IF($D$2="","",VLOOKUP($D$2,$Y$47:$AB$152,4))</f>
      </c>
      <c r="B46" s="78">
        <v>36</v>
      </c>
      <c r="C46" s="110"/>
      <c r="D46" s="111"/>
      <c r="E46" s="112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  <c r="V46" s="110"/>
      <c r="W46" s="111" t="s">
        <v>406</v>
      </c>
      <c r="Y46" s="49" t="s">
        <v>134</v>
      </c>
      <c r="Z46" s="50" t="s">
        <v>21</v>
      </c>
      <c r="AA46" s="50" t="s">
        <v>14</v>
      </c>
      <c r="AB46" s="50"/>
    </row>
    <row r="47" spans="1:28" ht="13.5" customHeight="1">
      <c r="A47" s="94">
        <f>IF($D$2="","",VLOOKUP($D$2,$Y$47:$AB$152,4))</f>
      </c>
      <c r="B47" s="78">
        <v>37</v>
      </c>
      <c r="C47" s="110"/>
      <c r="D47" s="111"/>
      <c r="E47" s="112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4"/>
      <c r="V47" s="110"/>
      <c r="W47" s="111" t="s">
        <v>406</v>
      </c>
      <c r="Y47" s="51" t="s">
        <v>206</v>
      </c>
      <c r="Z47" s="52" t="s">
        <v>192</v>
      </c>
      <c r="AA47" s="52" t="s">
        <v>131</v>
      </c>
      <c r="AB47" s="52" t="s">
        <v>305</v>
      </c>
    </row>
    <row r="48" spans="1:28" ht="13.5" customHeight="1">
      <c r="A48" s="94">
        <f>IF($D$2="","",VLOOKUP($D$2,$Y$47:$AB$152,4))</f>
      </c>
      <c r="B48" s="78">
        <v>38</v>
      </c>
      <c r="C48" s="110"/>
      <c r="D48" s="111"/>
      <c r="E48" s="112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4"/>
      <c r="V48" s="110"/>
      <c r="W48" s="111" t="s">
        <v>406</v>
      </c>
      <c r="Y48" s="51" t="s">
        <v>207</v>
      </c>
      <c r="Z48" s="52" t="s">
        <v>208</v>
      </c>
      <c r="AA48" s="52" t="s">
        <v>131</v>
      </c>
      <c r="AB48" s="52" t="s">
        <v>306</v>
      </c>
    </row>
    <row r="49" spans="1:28" ht="13.5" customHeight="1">
      <c r="A49" s="94">
        <f>IF($D$2="","",VLOOKUP($D$2,$Y$47:$AB$152,4))</f>
      </c>
      <c r="B49" s="78">
        <v>39</v>
      </c>
      <c r="C49" s="110"/>
      <c r="D49" s="111"/>
      <c r="E49" s="112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4"/>
      <c r="V49" s="110"/>
      <c r="W49" s="111" t="s">
        <v>406</v>
      </c>
      <c r="Y49" s="51" t="s">
        <v>23</v>
      </c>
      <c r="Z49" s="52" t="s">
        <v>209</v>
      </c>
      <c r="AA49" s="52" t="s">
        <v>131</v>
      </c>
      <c r="AB49" s="52" t="s">
        <v>307</v>
      </c>
    </row>
    <row r="50" spans="1:28" ht="13.5" customHeight="1">
      <c r="A50" s="95">
        <f>IF($D$2="","",VLOOKUP($D$2,$Y$47:$AB$152,4))</f>
      </c>
      <c r="B50" s="78">
        <v>40</v>
      </c>
      <c r="C50" s="110"/>
      <c r="D50" s="111"/>
      <c r="E50" s="112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4"/>
      <c r="V50" s="110"/>
      <c r="W50" s="111" t="s">
        <v>406</v>
      </c>
      <c r="Y50" s="51" t="s">
        <v>25</v>
      </c>
      <c r="Z50" s="52" t="s">
        <v>210</v>
      </c>
      <c r="AA50" s="52" t="s">
        <v>131</v>
      </c>
      <c r="AB50" s="52" t="s">
        <v>308</v>
      </c>
    </row>
    <row r="51" spans="1:28" ht="13.5" customHeight="1">
      <c r="A51" s="93">
        <f>IF($D$2="","",VLOOKUP($D$2,$Y$47:$AB$152,4))</f>
      </c>
      <c r="B51" s="78">
        <v>41</v>
      </c>
      <c r="C51" s="110"/>
      <c r="D51" s="111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4"/>
      <c r="V51" s="110"/>
      <c r="W51" s="111" t="s">
        <v>406</v>
      </c>
      <c r="Y51" s="51" t="s">
        <v>28</v>
      </c>
      <c r="Z51" s="52" t="s">
        <v>211</v>
      </c>
      <c r="AA51" s="52" t="s">
        <v>131</v>
      </c>
      <c r="AB51" s="52" t="s">
        <v>309</v>
      </c>
    </row>
    <row r="52" spans="1:28" ht="13.5" customHeight="1">
      <c r="A52" s="94">
        <f>IF($D$2="","",VLOOKUP($D$2,$Y$47:$AB$152,4))</f>
      </c>
      <c r="B52" s="78">
        <v>42</v>
      </c>
      <c r="C52" s="110"/>
      <c r="D52" s="111"/>
      <c r="E52" s="112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4"/>
      <c r="V52" s="110"/>
      <c r="W52" s="111" t="s">
        <v>406</v>
      </c>
      <c r="Y52" s="51" t="s">
        <v>29</v>
      </c>
      <c r="Z52" s="52" t="s">
        <v>212</v>
      </c>
      <c r="AA52" s="52" t="s">
        <v>131</v>
      </c>
      <c r="AB52" s="52" t="s">
        <v>310</v>
      </c>
    </row>
    <row r="53" spans="1:28" ht="13.5" customHeight="1">
      <c r="A53" s="94">
        <f>IF($D$2="","",VLOOKUP($D$2,$Y$47:$AB$152,4))</f>
      </c>
      <c r="B53" s="78">
        <v>43</v>
      </c>
      <c r="C53" s="110"/>
      <c r="D53" s="111"/>
      <c r="E53" s="112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4"/>
      <c r="V53" s="110"/>
      <c r="W53" s="111" t="s">
        <v>406</v>
      </c>
      <c r="Y53" s="51" t="s">
        <v>30</v>
      </c>
      <c r="Z53" s="52" t="s">
        <v>213</v>
      </c>
      <c r="AA53" s="52" t="s">
        <v>131</v>
      </c>
      <c r="AB53" s="52" t="s">
        <v>300</v>
      </c>
    </row>
    <row r="54" spans="1:28" ht="13.5" customHeight="1">
      <c r="A54" s="94">
        <f>IF($D$2="","",VLOOKUP($D$2,$Y$47:$AB$152,4))</f>
      </c>
      <c r="B54" s="78">
        <v>44</v>
      </c>
      <c r="C54" s="110"/>
      <c r="D54" s="111"/>
      <c r="E54" s="112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4"/>
      <c r="V54" s="110"/>
      <c r="W54" s="111" t="s">
        <v>406</v>
      </c>
      <c r="Y54" s="51" t="s">
        <v>214</v>
      </c>
      <c r="Z54" s="52" t="s">
        <v>122</v>
      </c>
      <c r="AA54" s="52" t="s">
        <v>132</v>
      </c>
      <c r="AB54" s="52" t="s">
        <v>376</v>
      </c>
    </row>
    <row r="55" spans="1:28" ht="13.5" customHeight="1">
      <c r="A55" s="95">
        <f>IF($D$2="","",VLOOKUP($D$2,$Y$47:$AB$152,4))</f>
      </c>
      <c r="B55" s="78">
        <v>45</v>
      </c>
      <c r="C55" s="110"/>
      <c r="D55" s="111"/>
      <c r="E55" s="112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4"/>
      <c r="V55" s="110"/>
      <c r="W55" s="111" t="s">
        <v>406</v>
      </c>
      <c r="Y55" s="50" t="s">
        <v>33</v>
      </c>
      <c r="Z55" s="52" t="s">
        <v>145</v>
      </c>
      <c r="AA55" s="52" t="s">
        <v>133</v>
      </c>
      <c r="AB55" s="52" t="s">
        <v>377</v>
      </c>
    </row>
    <row r="56" spans="1:28" ht="13.5" customHeight="1">
      <c r="A56" s="93">
        <f>IF($D$2="","",VLOOKUP($D$2,$Y$47:$AB$152,4))</f>
      </c>
      <c r="B56" s="78">
        <v>46</v>
      </c>
      <c r="C56" s="110"/>
      <c r="D56" s="111"/>
      <c r="E56" s="112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4"/>
      <c r="V56" s="110"/>
      <c r="W56" s="111" t="s">
        <v>406</v>
      </c>
      <c r="Y56" s="50" t="s">
        <v>151</v>
      </c>
      <c r="Z56" s="52" t="s">
        <v>215</v>
      </c>
      <c r="AA56" s="52" t="s">
        <v>132</v>
      </c>
      <c r="AB56" s="52" t="s">
        <v>378</v>
      </c>
    </row>
    <row r="57" spans="1:28" ht="13.5" customHeight="1">
      <c r="A57" s="94">
        <f>IF($D$2="","",VLOOKUP($D$2,$Y$47:$AB$152,4))</f>
      </c>
      <c r="B57" s="78">
        <v>47</v>
      </c>
      <c r="C57" s="110"/>
      <c r="D57" s="111"/>
      <c r="E57" s="112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4"/>
      <c r="V57" s="110"/>
      <c r="W57" s="111" t="s">
        <v>406</v>
      </c>
      <c r="Y57" s="50" t="s">
        <v>153</v>
      </c>
      <c r="Z57" s="52" t="s">
        <v>216</v>
      </c>
      <c r="AA57" s="52" t="s">
        <v>133</v>
      </c>
      <c r="AB57" s="52" t="s">
        <v>379</v>
      </c>
    </row>
    <row r="58" spans="1:28" ht="13.5" customHeight="1">
      <c r="A58" s="94">
        <f>IF($D$2="","",VLOOKUP($D$2,$Y$47:$AB$152,4))</f>
      </c>
      <c r="B58" s="78">
        <v>48</v>
      </c>
      <c r="C58" s="110"/>
      <c r="D58" s="111"/>
      <c r="E58" s="112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4"/>
      <c r="V58" s="110"/>
      <c r="W58" s="111" t="s">
        <v>406</v>
      </c>
      <c r="Y58" s="51" t="s">
        <v>166</v>
      </c>
      <c r="Z58" s="52" t="s">
        <v>217</v>
      </c>
      <c r="AA58" s="52" t="s">
        <v>131</v>
      </c>
      <c r="AB58" s="52" t="s">
        <v>311</v>
      </c>
    </row>
    <row r="59" spans="1:28" ht="13.5" customHeight="1">
      <c r="A59" s="94">
        <f>IF($D$2="","",VLOOKUP($D$2,$Y$47:$AB$152,4))</f>
      </c>
      <c r="B59" s="78">
        <v>49</v>
      </c>
      <c r="C59" s="110"/>
      <c r="D59" s="111"/>
      <c r="E59" s="112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4"/>
      <c r="V59" s="110"/>
      <c r="W59" s="111" t="s">
        <v>406</v>
      </c>
      <c r="Y59" s="50" t="s">
        <v>36</v>
      </c>
      <c r="Z59" s="52" t="s">
        <v>218</v>
      </c>
      <c r="AA59" s="52" t="s">
        <v>131</v>
      </c>
      <c r="AB59" s="52" t="s">
        <v>312</v>
      </c>
    </row>
    <row r="60" spans="1:28" ht="13.5" customHeight="1">
      <c r="A60" s="95">
        <f>IF($D$2="","",VLOOKUP($D$2,$Y$47:$AB$152,4))</f>
      </c>
      <c r="B60" s="78">
        <v>50</v>
      </c>
      <c r="C60" s="110"/>
      <c r="D60" s="111"/>
      <c r="E60" s="112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4"/>
      <c r="V60" s="110"/>
      <c r="W60" s="111" t="s">
        <v>406</v>
      </c>
      <c r="Y60" s="50" t="s">
        <v>38</v>
      </c>
      <c r="Z60" s="52" t="s">
        <v>39</v>
      </c>
      <c r="AA60" s="52" t="s">
        <v>132</v>
      </c>
      <c r="AB60" s="52" t="s">
        <v>380</v>
      </c>
    </row>
    <row r="61" spans="1:28" ht="13.5" customHeight="1">
      <c r="A61" s="93">
        <f>IF($D$2="","",VLOOKUP($D$2,$Y$47:$AB$152,4))</f>
      </c>
      <c r="B61" s="78">
        <v>51</v>
      </c>
      <c r="C61" s="110"/>
      <c r="D61" s="111"/>
      <c r="E61" s="112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4"/>
      <c r="V61" s="110"/>
      <c r="W61" s="111" t="s">
        <v>406</v>
      </c>
      <c r="Y61" s="51" t="s">
        <v>167</v>
      </c>
      <c r="Z61" s="52" t="s">
        <v>219</v>
      </c>
      <c r="AA61" s="52" t="s">
        <v>131</v>
      </c>
      <c r="AB61" s="52" t="s">
        <v>313</v>
      </c>
    </row>
    <row r="62" spans="1:28" ht="13.5" customHeight="1">
      <c r="A62" s="94">
        <f>IF($D$2="","",VLOOKUP($D$2,$Y$47:$AB$152,4))</f>
      </c>
      <c r="B62" s="78">
        <v>52</v>
      </c>
      <c r="C62" s="110"/>
      <c r="D62" s="111"/>
      <c r="E62" s="112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4"/>
      <c r="V62" s="110"/>
      <c r="W62" s="111" t="s">
        <v>406</v>
      </c>
      <c r="Y62" s="51" t="s">
        <v>168</v>
      </c>
      <c r="Z62" s="52" t="s">
        <v>220</v>
      </c>
      <c r="AA62" s="52" t="s">
        <v>131</v>
      </c>
      <c r="AB62" s="52" t="s">
        <v>314</v>
      </c>
    </row>
    <row r="63" spans="1:28" ht="13.5" customHeight="1">
      <c r="A63" s="94">
        <f>IF($D$2="","",VLOOKUP($D$2,$Y$47:$AB$152,4))</f>
      </c>
      <c r="B63" s="78">
        <v>53</v>
      </c>
      <c r="C63" s="110"/>
      <c r="D63" s="111"/>
      <c r="E63" s="112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4"/>
      <c r="V63" s="110"/>
      <c r="W63" s="111" t="s">
        <v>406</v>
      </c>
      <c r="Y63" s="51" t="s">
        <v>42</v>
      </c>
      <c r="Z63" s="52" t="s">
        <v>221</v>
      </c>
      <c r="AA63" s="52" t="s">
        <v>131</v>
      </c>
      <c r="AB63" s="52" t="s">
        <v>315</v>
      </c>
    </row>
    <row r="64" spans="1:28" ht="13.5" customHeight="1">
      <c r="A64" s="94">
        <f>IF($D$2="","",VLOOKUP($D$2,$Y$47:$AB$152,4))</f>
      </c>
      <c r="B64" s="78">
        <v>54</v>
      </c>
      <c r="C64" s="110"/>
      <c r="D64" s="111"/>
      <c r="E64" s="112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4"/>
      <c r="V64" s="110"/>
      <c r="W64" s="111" t="s">
        <v>406</v>
      </c>
      <c r="Y64" s="51" t="s">
        <v>43</v>
      </c>
      <c r="Z64" s="52" t="s">
        <v>222</v>
      </c>
      <c r="AA64" s="52" t="s">
        <v>131</v>
      </c>
      <c r="AB64" s="52" t="s">
        <v>302</v>
      </c>
    </row>
    <row r="65" spans="1:28" ht="13.5" customHeight="1">
      <c r="A65" s="95">
        <f>IF($D$2="","",VLOOKUP($D$2,$Y$47:$AB$152,4))</f>
      </c>
      <c r="B65" s="78">
        <v>55</v>
      </c>
      <c r="C65" s="110"/>
      <c r="D65" s="111"/>
      <c r="E65" s="112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4"/>
      <c r="V65" s="110"/>
      <c r="W65" s="111" t="s">
        <v>406</v>
      </c>
      <c r="Y65" s="51" t="s">
        <v>45</v>
      </c>
      <c r="Z65" s="52" t="s">
        <v>223</v>
      </c>
      <c r="AA65" s="52" t="s">
        <v>131</v>
      </c>
      <c r="AB65" s="52" t="s">
        <v>301</v>
      </c>
    </row>
    <row r="66" spans="1:28" ht="13.5" customHeight="1">
      <c r="A66" s="93">
        <f>IF($D$2="","",VLOOKUP($D$2,$Y$47:$AB$152,4))</f>
      </c>
      <c r="B66" s="78">
        <v>56</v>
      </c>
      <c r="C66" s="110"/>
      <c r="D66" s="111"/>
      <c r="E66" s="112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  <c r="V66" s="110"/>
      <c r="W66" s="111" t="s">
        <v>406</v>
      </c>
      <c r="Y66" s="51" t="s">
        <v>46</v>
      </c>
      <c r="Z66" s="52" t="s">
        <v>224</v>
      </c>
      <c r="AA66" s="52" t="s">
        <v>131</v>
      </c>
      <c r="AB66" s="52" t="s">
        <v>316</v>
      </c>
    </row>
    <row r="67" spans="1:28" ht="13.5" customHeight="1">
      <c r="A67" s="94">
        <f>IF($D$2="","",VLOOKUP($D$2,$Y$47:$AB$152,4))</f>
      </c>
      <c r="B67" s="78">
        <v>57</v>
      </c>
      <c r="C67" s="110"/>
      <c r="D67" s="111"/>
      <c r="E67" s="112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4"/>
      <c r="V67" s="110"/>
      <c r="W67" s="111" t="s">
        <v>406</v>
      </c>
      <c r="Y67" s="51" t="s">
        <v>47</v>
      </c>
      <c r="Z67" s="52" t="s">
        <v>225</v>
      </c>
      <c r="AA67" s="52" t="s">
        <v>131</v>
      </c>
      <c r="AB67" s="52" t="s">
        <v>317</v>
      </c>
    </row>
    <row r="68" spans="1:28" ht="13.5" customHeight="1">
      <c r="A68" s="94">
        <f>IF($D$2="","",VLOOKUP($D$2,$Y$47:$AB$152,4))</f>
      </c>
      <c r="B68" s="78">
        <v>58</v>
      </c>
      <c r="C68" s="110"/>
      <c r="D68" s="111"/>
      <c r="E68" s="112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4"/>
      <c r="V68" s="110"/>
      <c r="W68" s="111" t="s">
        <v>406</v>
      </c>
      <c r="Y68" s="51" t="s">
        <v>49</v>
      </c>
      <c r="Z68" s="52" t="s">
        <v>226</v>
      </c>
      <c r="AA68" s="52" t="s">
        <v>131</v>
      </c>
      <c r="AB68" s="52" t="s">
        <v>318</v>
      </c>
    </row>
    <row r="69" spans="1:28" ht="13.5" customHeight="1">
      <c r="A69" s="94">
        <f>IF($D$2="","",VLOOKUP($D$2,$Y$47:$AB$152,4))</f>
      </c>
      <c r="B69" s="78">
        <v>59</v>
      </c>
      <c r="C69" s="110"/>
      <c r="D69" s="111"/>
      <c r="E69" s="112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4"/>
      <c r="V69" s="110"/>
      <c r="W69" s="111" t="s">
        <v>406</v>
      </c>
      <c r="Y69" s="51" t="s">
        <v>50</v>
      </c>
      <c r="Z69" s="52" t="s">
        <v>227</v>
      </c>
      <c r="AA69" s="52" t="s">
        <v>131</v>
      </c>
      <c r="AB69" s="52" t="s">
        <v>319</v>
      </c>
    </row>
    <row r="70" spans="1:28" ht="13.5" customHeight="1">
      <c r="A70" s="95">
        <f>IF($D$2="","",VLOOKUP($D$2,$Y$47:$AB$152,4))</f>
      </c>
      <c r="B70" s="78">
        <v>60</v>
      </c>
      <c r="C70" s="110"/>
      <c r="D70" s="111"/>
      <c r="E70" s="112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4"/>
      <c r="V70" s="110"/>
      <c r="W70" s="111" t="s">
        <v>406</v>
      </c>
      <c r="Y70" s="51" t="s">
        <v>52</v>
      </c>
      <c r="Z70" s="52" t="s">
        <v>228</v>
      </c>
      <c r="AA70" s="52" t="s">
        <v>131</v>
      </c>
      <c r="AB70" s="52" t="s">
        <v>320</v>
      </c>
    </row>
    <row r="71" spans="1:28" ht="13.5" customHeight="1">
      <c r="A71" s="93">
        <f>IF($D$2="","",VLOOKUP($D$2,$Y$47:$AB$152,4))</f>
      </c>
      <c r="B71" s="78">
        <v>61</v>
      </c>
      <c r="C71" s="110"/>
      <c r="D71" s="111"/>
      <c r="E71" s="112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4"/>
      <c r="V71" s="110"/>
      <c r="W71" s="111" t="s">
        <v>406</v>
      </c>
      <c r="Y71" s="51" t="s">
        <v>54</v>
      </c>
      <c r="Z71" s="52" t="s">
        <v>229</v>
      </c>
      <c r="AA71" s="52" t="s">
        <v>131</v>
      </c>
      <c r="AB71" s="52" t="s">
        <v>303</v>
      </c>
    </row>
    <row r="72" spans="1:28" ht="13.5" customHeight="1">
      <c r="A72" s="94">
        <f>IF($D$2="","",VLOOKUP($D$2,$Y$47:$AB$152,4))</f>
      </c>
      <c r="B72" s="78">
        <v>62</v>
      </c>
      <c r="C72" s="110"/>
      <c r="D72" s="111"/>
      <c r="E72" s="112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4"/>
      <c r="V72" s="110"/>
      <c r="W72" s="111" t="s">
        <v>406</v>
      </c>
      <c r="Y72" s="51" t="s">
        <v>56</v>
      </c>
      <c r="Z72" s="52" t="s">
        <v>230</v>
      </c>
      <c r="AA72" s="52" t="s">
        <v>131</v>
      </c>
      <c r="AB72" s="52" t="s">
        <v>304</v>
      </c>
    </row>
    <row r="73" spans="1:28" ht="13.5" customHeight="1">
      <c r="A73" s="94">
        <f>IF($D$2="","",VLOOKUP($D$2,$Y$47:$AB$152,4))</f>
      </c>
      <c r="B73" s="78">
        <v>63</v>
      </c>
      <c r="C73" s="110"/>
      <c r="D73" s="111"/>
      <c r="E73" s="112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4"/>
      <c r="V73" s="110"/>
      <c r="W73" s="111" t="s">
        <v>406</v>
      </c>
      <c r="Y73" s="51" t="s">
        <v>58</v>
      </c>
      <c r="Z73" s="52" t="s">
        <v>231</v>
      </c>
      <c r="AA73" s="52" t="s">
        <v>131</v>
      </c>
      <c r="AB73" s="52" t="s">
        <v>321</v>
      </c>
    </row>
    <row r="74" spans="1:28" ht="13.5" customHeight="1">
      <c r="A74" s="94">
        <f>IF($D$2="","",VLOOKUP($D$2,$Y$47:$AB$152,4))</f>
      </c>
      <c r="B74" s="78">
        <v>64</v>
      </c>
      <c r="C74" s="110"/>
      <c r="D74" s="111"/>
      <c r="E74" s="112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4"/>
      <c r="V74" s="110"/>
      <c r="W74" s="111" t="s">
        <v>406</v>
      </c>
      <c r="Y74" s="51" t="s">
        <v>60</v>
      </c>
      <c r="Z74" s="52" t="s">
        <v>232</v>
      </c>
      <c r="AA74" s="52" t="s">
        <v>131</v>
      </c>
      <c r="AB74" s="52" t="s">
        <v>322</v>
      </c>
    </row>
    <row r="75" spans="1:28" ht="13.5" customHeight="1">
      <c r="A75" s="95">
        <f>IF($D$2="","",VLOOKUP($D$2,$Y$47:$AB$152,4))</f>
      </c>
      <c r="B75" s="78">
        <v>65</v>
      </c>
      <c r="C75" s="110"/>
      <c r="D75" s="111"/>
      <c r="E75" s="112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4"/>
      <c r="V75" s="110"/>
      <c r="W75" s="111" t="s">
        <v>406</v>
      </c>
      <c r="Y75" s="51" t="s">
        <v>62</v>
      </c>
      <c r="Z75" s="52" t="s">
        <v>233</v>
      </c>
      <c r="AA75" s="52" t="s">
        <v>131</v>
      </c>
      <c r="AB75" s="52" t="s">
        <v>323</v>
      </c>
    </row>
    <row r="76" spans="1:28" ht="13.5" customHeight="1">
      <c r="A76" s="93">
        <f>IF($D$2="","",VLOOKUP($D$2,$Y$47:$AB$152,4))</f>
      </c>
      <c r="B76" s="78">
        <v>66</v>
      </c>
      <c r="C76" s="110"/>
      <c r="D76" s="111"/>
      <c r="E76" s="112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4"/>
      <c r="V76" s="110"/>
      <c r="W76" s="111" t="s">
        <v>406</v>
      </c>
      <c r="Y76" s="51" t="s">
        <v>64</v>
      </c>
      <c r="Z76" s="52" t="s">
        <v>234</v>
      </c>
      <c r="AA76" s="52" t="s">
        <v>131</v>
      </c>
      <c r="AB76" s="52" t="s">
        <v>324</v>
      </c>
    </row>
    <row r="77" spans="1:28" ht="13.5" customHeight="1">
      <c r="A77" s="94">
        <f>IF($D$2="","",VLOOKUP($D$2,$Y$47:$AB$152,4))</f>
      </c>
      <c r="B77" s="78">
        <v>67</v>
      </c>
      <c r="C77" s="110"/>
      <c r="D77" s="111"/>
      <c r="E77" s="112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4"/>
      <c r="V77" s="110"/>
      <c r="W77" s="111" t="s">
        <v>406</v>
      </c>
      <c r="Y77" s="51" t="s">
        <v>66</v>
      </c>
      <c r="Z77" s="52" t="s">
        <v>235</v>
      </c>
      <c r="AA77" s="52" t="s">
        <v>131</v>
      </c>
      <c r="AB77" s="52" t="s">
        <v>325</v>
      </c>
    </row>
    <row r="78" spans="1:28" ht="13.5" customHeight="1">
      <c r="A78" s="94">
        <f>IF($D$2="","",VLOOKUP($D$2,$Y$47:$AB$152,4))</f>
      </c>
      <c r="B78" s="78">
        <v>68</v>
      </c>
      <c r="C78" s="110"/>
      <c r="D78" s="111"/>
      <c r="E78" s="112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4"/>
      <c r="V78" s="110"/>
      <c r="W78" s="111" t="s">
        <v>406</v>
      </c>
      <c r="Y78" s="51" t="s">
        <v>68</v>
      </c>
      <c r="Z78" s="52" t="s">
        <v>236</v>
      </c>
      <c r="AA78" s="52" t="s">
        <v>131</v>
      </c>
      <c r="AB78" s="52" t="s">
        <v>326</v>
      </c>
    </row>
    <row r="79" spans="1:28" ht="13.5" customHeight="1">
      <c r="A79" s="94">
        <f>IF($D$2="","",VLOOKUP($D$2,$Y$47:$AB$152,4))</f>
      </c>
      <c r="B79" s="78">
        <v>69</v>
      </c>
      <c r="C79" s="110"/>
      <c r="D79" s="111"/>
      <c r="E79" s="112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4"/>
      <c r="V79" s="110"/>
      <c r="W79" s="111" t="s">
        <v>406</v>
      </c>
      <c r="Y79" s="51" t="s">
        <v>70</v>
      </c>
      <c r="Z79" s="52" t="s">
        <v>237</v>
      </c>
      <c r="AA79" s="52" t="s">
        <v>131</v>
      </c>
      <c r="AB79" s="52" t="s">
        <v>327</v>
      </c>
    </row>
    <row r="80" spans="1:28" ht="13.5" customHeight="1">
      <c r="A80" s="95">
        <f>IF($D$2="","",VLOOKUP($D$2,$Y$47:$AB$152,4))</f>
      </c>
      <c r="B80" s="78">
        <v>70</v>
      </c>
      <c r="C80" s="110"/>
      <c r="D80" s="111"/>
      <c r="E80" s="112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4"/>
      <c r="V80" s="110"/>
      <c r="W80" s="111" t="s">
        <v>406</v>
      </c>
      <c r="Y80" s="51" t="s">
        <v>72</v>
      </c>
      <c r="Z80" s="52" t="s">
        <v>238</v>
      </c>
      <c r="AA80" s="52" t="s">
        <v>131</v>
      </c>
      <c r="AB80" s="52" t="s">
        <v>328</v>
      </c>
    </row>
    <row r="81" spans="1:28" ht="13.5" customHeight="1">
      <c r="A81" s="93">
        <f>IF($D$2="","",VLOOKUP($D$2,$Y$47:$AB$152,4))</f>
      </c>
      <c r="B81" s="78">
        <v>71</v>
      </c>
      <c r="C81" s="110"/>
      <c r="D81" s="111"/>
      <c r="E81" s="112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4"/>
      <c r="V81" s="110"/>
      <c r="W81" s="111" t="s">
        <v>406</v>
      </c>
      <c r="Y81" s="51" t="s">
        <v>74</v>
      </c>
      <c r="Z81" s="52" t="s">
        <v>239</v>
      </c>
      <c r="AA81" s="52" t="s">
        <v>131</v>
      </c>
      <c r="AB81" s="52" t="s">
        <v>329</v>
      </c>
    </row>
    <row r="82" spans="1:28" ht="13.5" customHeight="1">
      <c r="A82" s="94">
        <f>IF($D$2="","",VLOOKUP($D$2,$Y$47:$AB$152,4))</f>
      </c>
      <c r="B82" s="78">
        <v>72</v>
      </c>
      <c r="C82" s="110"/>
      <c r="D82" s="111"/>
      <c r="E82" s="112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4"/>
      <c r="V82" s="110"/>
      <c r="W82" s="111" t="s">
        <v>406</v>
      </c>
      <c r="Y82" s="51" t="s">
        <v>77</v>
      </c>
      <c r="Z82" s="52" t="s">
        <v>240</v>
      </c>
      <c r="AA82" s="52" t="s">
        <v>131</v>
      </c>
      <c r="AB82" s="52" t="s">
        <v>330</v>
      </c>
    </row>
    <row r="83" spans="1:28" ht="13.5" customHeight="1">
      <c r="A83" s="94">
        <f>IF($D$2="","",VLOOKUP($D$2,$Y$47:$AB$152,4))</f>
      </c>
      <c r="B83" s="78">
        <v>73</v>
      </c>
      <c r="C83" s="110"/>
      <c r="D83" s="111"/>
      <c r="E83" s="112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4"/>
      <c r="V83" s="110"/>
      <c r="W83" s="111" t="s">
        <v>406</v>
      </c>
      <c r="Y83" s="51" t="s">
        <v>79</v>
      </c>
      <c r="Z83" s="52" t="s">
        <v>193</v>
      </c>
      <c r="AA83" s="52" t="s">
        <v>131</v>
      </c>
      <c r="AB83" s="52" t="s">
        <v>331</v>
      </c>
    </row>
    <row r="84" spans="1:28" ht="13.5" customHeight="1">
      <c r="A84" s="94">
        <f>IF($D$2="","",VLOOKUP($D$2,$Y$47:$AB$152,4))</f>
      </c>
      <c r="B84" s="78">
        <v>74</v>
      </c>
      <c r="C84" s="110"/>
      <c r="D84" s="111"/>
      <c r="E84" s="112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4"/>
      <c r="V84" s="110"/>
      <c r="W84" s="111" t="s">
        <v>406</v>
      </c>
      <c r="Y84" s="51" t="s">
        <v>81</v>
      </c>
      <c r="Z84" s="52" t="s">
        <v>241</v>
      </c>
      <c r="AA84" s="52" t="s">
        <v>131</v>
      </c>
      <c r="AB84" s="52" t="s">
        <v>332</v>
      </c>
    </row>
    <row r="85" spans="1:28" ht="13.5" customHeight="1">
      <c r="A85" s="95">
        <f>IF($D$2="","",VLOOKUP($D$2,$Y$47:$AB$152,4))</f>
      </c>
      <c r="B85" s="78">
        <v>75</v>
      </c>
      <c r="C85" s="110"/>
      <c r="D85" s="111"/>
      <c r="E85" s="112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4"/>
      <c r="V85" s="110"/>
      <c r="W85" s="111" t="s">
        <v>406</v>
      </c>
      <c r="Y85" s="50" t="s">
        <v>83</v>
      </c>
      <c r="Z85" s="52" t="s">
        <v>242</v>
      </c>
      <c r="AA85" s="52" t="s">
        <v>131</v>
      </c>
      <c r="AB85" s="52" t="s">
        <v>333</v>
      </c>
    </row>
    <row r="86" spans="1:28" ht="13.5" customHeight="1">
      <c r="A86" s="93">
        <f>IF($D$2="","",VLOOKUP($D$2,$Y$47:$AB$152,4))</f>
      </c>
      <c r="B86" s="78">
        <v>76</v>
      </c>
      <c r="C86" s="110"/>
      <c r="D86" s="111"/>
      <c r="E86" s="112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4"/>
      <c r="V86" s="110"/>
      <c r="W86" s="111" t="s">
        <v>406</v>
      </c>
      <c r="Y86" s="50" t="s">
        <v>86</v>
      </c>
      <c r="Z86" s="52" t="s">
        <v>87</v>
      </c>
      <c r="AA86" s="52" t="s">
        <v>132</v>
      </c>
      <c r="AB86" s="52" t="s">
        <v>381</v>
      </c>
    </row>
    <row r="87" spans="1:28" ht="13.5" customHeight="1">
      <c r="A87" s="94">
        <f>IF($D$2="","",VLOOKUP($D$2,$Y$47:$AB$152,4))</f>
      </c>
      <c r="B87" s="78">
        <v>77</v>
      </c>
      <c r="C87" s="110"/>
      <c r="D87" s="111"/>
      <c r="E87" s="112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4"/>
      <c r="V87" s="110"/>
      <c r="W87" s="111" t="s">
        <v>406</v>
      </c>
      <c r="Y87" s="51" t="s">
        <v>169</v>
      </c>
      <c r="Z87" s="52" t="s">
        <v>243</v>
      </c>
      <c r="AA87" s="52" t="s">
        <v>131</v>
      </c>
      <c r="AB87" s="52" t="s">
        <v>334</v>
      </c>
    </row>
    <row r="88" spans="1:28" ht="13.5" customHeight="1">
      <c r="A88" s="94">
        <f>IF($D$2="","",VLOOKUP($D$2,$Y$47:$AB$152,4))</f>
      </c>
      <c r="B88" s="78">
        <v>78</v>
      </c>
      <c r="C88" s="110"/>
      <c r="D88" s="111"/>
      <c r="E88" s="112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4"/>
      <c r="V88" s="110"/>
      <c r="W88" s="111" t="s">
        <v>406</v>
      </c>
      <c r="Y88" s="51" t="s">
        <v>170</v>
      </c>
      <c r="Z88" s="52" t="s">
        <v>244</v>
      </c>
      <c r="AA88" s="52" t="s">
        <v>131</v>
      </c>
      <c r="AB88" s="52" t="s">
        <v>335</v>
      </c>
    </row>
    <row r="89" spans="1:28" ht="13.5" customHeight="1">
      <c r="A89" s="94">
        <f>IF($D$2="","",VLOOKUP($D$2,$Y$47:$AB$152,4))</f>
      </c>
      <c r="B89" s="78">
        <v>79</v>
      </c>
      <c r="C89" s="110"/>
      <c r="D89" s="111"/>
      <c r="E89" s="112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4"/>
      <c r="V89" s="110"/>
      <c r="W89" s="111" t="s">
        <v>406</v>
      </c>
      <c r="Y89" s="51" t="s">
        <v>94</v>
      </c>
      <c r="Z89" s="52" t="s">
        <v>245</v>
      </c>
      <c r="AA89" s="52" t="s">
        <v>131</v>
      </c>
      <c r="AB89" s="52" t="s">
        <v>336</v>
      </c>
    </row>
    <row r="90" spans="1:28" ht="13.5" customHeight="1">
      <c r="A90" s="95">
        <f>IF($D$2="","",VLOOKUP($D$2,$Y$47:$AB$152,4))</f>
      </c>
      <c r="B90" s="78">
        <v>80</v>
      </c>
      <c r="C90" s="110"/>
      <c r="D90" s="111"/>
      <c r="E90" s="112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4"/>
      <c r="V90" s="110"/>
      <c r="W90" s="111" t="s">
        <v>406</v>
      </c>
      <c r="Y90" s="51" t="s">
        <v>96</v>
      </c>
      <c r="Z90" s="52" t="s">
        <v>246</v>
      </c>
      <c r="AA90" s="52" t="s">
        <v>131</v>
      </c>
      <c r="AB90" s="52" t="s">
        <v>337</v>
      </c>
    </row>
    <row r="91" spans="1:28" ht="13.5" customHeight="1">
      <c r="A91" s="93">
        <f>IF($D$2="","",VLOOKUP($D$2,$Y$47:$AB$152,4))</f>
      </c>
      <c r="B91" s="78">
        <v>81</v>
      </c>
      <c r="C91" s="110"/>
      <c r="D91" s="111"/>
      <c r="E91" s="112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4"/>
      <c r="V91" s="110"/>
      <c r="W91" s="111" t="s">
        <v>406</v>
      </c>
      <c r="Y91" s="51" t="s">
        <v>99</v>
      </c>
      <c r="Z91" s="52" t="s">
        <v>247</v>
      </c>
      <c r="AA91" s="52" t="s">
        <v>131</v>
      </c>
      <c r="AB91" s="52" t="s">
        <v>338</v>
      </c>
    </row>
    <row r="92" spans="1:28" ht="13.5" customHeight="1">
      <c r="A92" s="94">
        <f>IF($D$2="","",VLOOKUP($D$2,$Y$47:$AB$152,4))</f>
      </c>
      <c r="B92" s="78">
        <v>82</v>
      </c>
      <c r="C92" s="110"/>
      <c r="D92" s="111"/>
      <c r="E92" s="112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4"/>
      <c r="V92" s="110"/>
      <c r="W92" s="111" t="s">
        <v>406</v>
      </c>
      <c r="Y92" s="51" t="s">
        <v>102</v>
      </c>
      <c r="Z92" s="52" t="s">
        <v>248</v>
      </c>
      <c r="AA92" s="52" t="s">
        <v>131</v>
      </c>
      <c r="AB92" s="52" t="s">
        <v>339</v>
      </c>
    </row>
    <row r="93" spans="1:28" ht="13.5" customHeight="1">
      <c r="A93" s="94">
        <f>IF($D$2="","",VLOOKUP($D$2,$Y$47:$AB$152,4))</f>
      </c>
      <c r="B93" s="78">
        <v>83</v>
      </c>
      <c r="C93" s="110"/>
      <c r="D93" s="111"/>
      <c r="E93" s="112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4"/>
      <c r="V93" s="110"/>
      <c r="W93" s="111" t="s">
        <v>406</v>
      </c>
      <c r="Y93" s="50" t="s">
        <v>105</v>
      </c>
      <c r="Z93" s="52" t="s">
        <v>249</v>
      </c>
      <c r="AA93" s="52" t="s">
        <v>131</v>
      </c>
      <c r="AB93" s="52" t="s">
        <v>340</v>
      </c>
    </row>
    <row r="94" spans="1:28" ht="13.5" customHeight="1">
      <c r="A94" s="94">
        <f>IF($D$2="","",VLOOKUP($D$2,$Y$47:$AB$152,4))</f>
      </c>
      <c r="B94" s="78">
        <v>84</v>
      </c>
      <c r="C94" s="110"/>
      <c r="D94" s="111"/>
      <c r="E94" s="112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4"/>
      <c r="V94" s="110"/>
      <c r="W94" s="111" t="s">
        <v>406</v>
      </c>
      <c r="Y94" s="50" t="s">
        <v>108</v>
      </c>
      <c r="Z94" s="52" t="s">
        <v>250</v>
      </c>
      <c r="AA94" s="52" t="s">
        <v>132</v>
      </c>
      <c r="AB94" s="52" t="s">
        <v>382</v>
      </c>
    </row>
    <row r="95" spans="1:28" ht="13.5" customHeight="1">
      <c r="A95" s="95">
        <f>IF($D$2="","",VLOOKUP($D$2,$Y$47:$AB$152,4))</f>
      </c>
      <c r="B95" s="78">
        <v>85</v>
      </c>
      <c r="C95" s="110"/>
      <c r="D95" s="111"/>
      <c r="E95" s="112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4"/>
      <c r="V95" s="110"/>
      <c r="W95" s="111" t="s">
        <v>406</v>
      </c>
      <c r="Y95" s="51" t="s">
        <v>171</v>
      </c>
      <c r="Z95" s="52" t="s">
        <v>251</v>
      </c>
      <c r="AA95" s="52" t="s">
        <v>131</v>
      </c>
      <c r="AB95" s="52" t="s">
        <v>341</v>
      </c>
    </row>
    <row r="96" spans="1:28" ht="13.5" customHeight="1">
      <c r="A96" s="93">
        <f>IF($D$2="","",VLOOKUP($D$2,$Y$47:$AB$152,4))</f>
      </c>
      <c r="B96" s="78">
        <v>86</v>
      </c>
      <c r="C96" s="110"/>
      <c r="D96" s="111"/>
      <c r="E96" s="112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4"/>
      <c r="V96" s="110"/>
      <c r="W96" s="111" t="s">
        <v>406</v>
      </c>
      <c r="Y96" s="51" t="s">
        <v>172</v>
      </c>
      <c r="Z96" s="52" t="s">
        <v>252</v>
      </c>
      <c r="AA96" s="52" t="s">
        <v>131</v>
      </c>
      <c r="AB96" s="52" t="s">
        <v>342</v>
      </c>
    </row>
    <row r="97" spans="1:28" ht="13.5" customHeight="1">
      <c r="A97" s="94">
        <f>IF($D$2="","",VLOOKUP($D$2,$Y$47:$AB$152,4))</f>
      </c>
      <c r="B97" s="78">
        <v>87</v>
      </c>
      <c r="C97" s="110"/>
      <c r="D97" s="111"/>
      <c r="E97" s="112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4"/>
      <c r="V97" s="110"/>
      <c r="W97" s="111" t="s">
        <v>406</v>
      </c>
      <c r="Y97" s="50" t="s">
        <v>115</v>
      </c>
      <c r="Z97" s="52" t="s">
        <v>253</v>
      </c>
      <c r="AA97" s="52" t="s">
        <v>131</v>
      </c>
      <c r="AB97" s="52" t="s">
        <v>343</v>
      </c>
    </row>
    <row r="98" spans="1:28" ht="13.5" customHeight="1">
      <c r="A98" s="94">
        <f>IF($D$2="","",VLOOKUP($D$2,$Y$47:$AB$152,4))</f>
      </c>
      <c r="B98" s="78">
        <v>88</v>
      </c>
      <c r="C98" s="110"/>
      <c r="D98" s="111"/>
      <c r="E98" s="112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4"/>
      <c r="V98" s="110"/>
      <c r="W98" s="111" t="s">
        <v>406</v>
      </c>
      <c r="Y98" s="50" t="s">
        <v>118</v>
      </c>
      <c r="Z98" s="52" t="s">
        <v>119</v>
      </c>
      <c r="AA98" s="52" t="s">
        <v>132</v>
      </c>
      <c r="AB98" s="52" t="s">
        <v>383</v>
      </c>
    </row>
    <row r="99" spans="1:28" ht="13.5" customHeight="1">
      <c r="A99" s="94">
        <f>IF($D$2="","",VLOOKUP($D$2,$Y$47:$AB$152,4))</f>
      </c>
      <c r="B99" s="78">
        <v>89</v>
      </c>
      <c r="C99" s="110"/>
      <c r="D99" s="111"/>
      <c r="E99" s="112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4"/>
      <c r="V99" s="110"/>
      <c r="W99" s="111" t="s">
        <v>406</v>
      </c>
      <c r="Y99" s="51" t="s">
        <v>173</v>
      </c>
      <c r="Z99" s="52" t="s">
        <v>254</v>
      </c>
      <c r="AA99" s="52" t="s">
        <v>131</v>
      </c>
      <c r="AB99" s="52" t="s">
        <v>344</v>
      </c>
    </row>
    <row r="100" spans="1:28" ht="13.5" customHeight="1">
      <c r="A100" s="95">
        <f>IF($D$2="","",VLOOKUP($D$2,$Y$47:$AB$152,4))</f>
      </c>
      <c r="B100" s="78">
        <v>90</v>
      </c>
      <c r="C100" s="110"/>
      <c r="D100" s="111"/>
      <c r="E100" s="112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4"/>
      <c r="V100" s="110"/>
      <c r="W100" s="111" t="s">
        <v>406</v>
      </c>
      <c r="Y100" s="51" t="s">
        <v>174</v>
      </c>
      <c r="Z100" s="52" t="s">
        <v>255</v>
      </c>
      <c r="AA100" s="52" t="s">
        <v>131</v>
      </c>
      <c r="AB100" s="52" t="s">
        <v>345</v>
      </c>
    </row>
    <row r="101" spans="1:28" ht="13.5" customHeight="1">
      <c r="A101" s="93">
        <f>IF($D$2="","",VLOOKUP($D$2,$Y$47:$AB$152,4))</f>
      </c>
      <c r="B101" s="78">
        <v>91</v>
      </c>
      <c r="C101" s="110"/>
      <c r="D101" s="111"/>
      <c r="E101" s="112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4"/>
      <c r="V101" s="110"/>
      <c r="W101" s="111" t="s">
        <v>406</v>
      </c>
      <c r="Y101" s="51" t="s">
        <v>22</v>
      </c>
      <c r="Z101" s="52" t="s">
        <v>256</v>
      </c>
      <c r="AA101" s="52" t="s">
        <v>131</v>
      </c>
      <c r="AB101" s="52" t="s">
        <v>346</v>
      </c>
    </row>
    <row r="102" spans="1:28" ht="13.5" customHeight="1">
      <c r="A102" s="94">
        <f>IF($D$2="","",VLOOKUP($D$2,$Y$47:$AB$152,4))</f>
      </c>
      <c r="B102" s="78">
        <v>92</v>
      </c>
      <c r="C102" s="110"/>
      <c r="D102" s="111"/>
      <c r="E102" s="112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4"/>
      <c r="V102" s="110"/>
      <c r="W102" s="111" t="s">
        <v>406</v>
      </c>
      <c r="Y102" s="50" t="s">
        <v>24</v>
      </c>
      <c r="Z102" s="52" t="s">
        <v>257</v>
      </c>
      <c r="AA102" s="52" t="s">
        <v>131</v>
      </c>
      <c r="AB102" s="52" t="s">
        <v>347</v>
      </c>
    </row>
    <row r="103" spans="1:28" ht="13.5" customHeight="1">
      <c r="A103" s="94">
        <f>IF($D$2="","",VLOOKUP($D$2,$Y$47:$AB$152,4))</f>
      </c>
      <c r="B103" s="78">
        <v>93</v>
      </c>
      <c r="C103" s="110"/>
      <c r="D103" s="111"/>
      <c r="E103" s="112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4"/>
      <c r="V103" s="110"/>
      <c r="W103" s="111" t="s">
        <v>406</v>
      </c>
      <c r="Y103" s="50" t="s">
        <v>26</v>
      </c>
      <c r="Z103" s="52" t="s">
        <v>27</v>
      </c>
      <c r="AA103" s="52" t="s">
        <v>132</v>
      </c>
      <c r="AB103" s="52" t="s">
        <v>384</v>
      </c>
    </row>
    <row r="104" spans="1:28" ht="13.5" customHeight="1">
      <c r="A104" s="94">
        <f>IF($D$2="","",VLOOKUP($D$2,$Y$47:$AB$152,4))</f>
      </c>
      <c r="B104" s="78">
        <v>94</v>
      </c>
      <c r="C104" s="110"/>
      <c r="D104" s="111"/>
      <c r="E104" s="112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4"/>
      <c r="V104" s="110"/>
      <c r="W104" s="111" t="s">
        <v>406</v>
      </c>
      <c r="Y104" s="50" t="s">
        <v>152</v>
      </c>
      <c r="Z104" s="52" t="s">
        <v>139</v>
      </c>
      <c r="AA104" s="52" t="s">
        <v>133</v>
      </c>
      <c r="AB104" s="52" t="s">
        <v>385</v>
      </c>
    </row>
    <row r="105" spans="1:28" ht="13.5" customHeight="1">
      <c r="A105" s="95">
        <f>IF($D$2="","",VLOOKUP($D$2,$Y$47:$AB$152,4))</f>
      </c>
      <c r="B105" s="78">
        <v>95</v>
      </c>
      <c r="C105" s="110"/>
      <c r="D105" s="111"/>
      <c r="E105" s="112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4"/>
      <c r="V105" s="110"/>
      <c r="W105" s="111" t="s">
        <v>406</v>
      </c>
      <c r="Y105" s="51" t="s">
        <v>175</v>
      </c>
      <c r="Z105" s="52" t="s">
        <v>258</v>
      </c>
      <c r="AA105" s="52" t="s">
        <v>131</v>
      </c>
      <c r="AB105" s="52" t="s">
        <v>348</v>
      </c>
    </row>
    <row r="106" spans="1:28" ht="13.5" customHeight="1">
      <c r="A106" s="93">
        <f>IF($D$2="","",VLOOKUP($D$2,$Y$47:$AB$152,4))</f>
      </c>
      <c r="B106" s="78">
        <v>96</v>
      </c>
      <c r="C106" s="110"/>
      <c r="D106" s="111"/>
      <c r="E106" s="112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4"/>
      <c r="V106" s="110"/>
      <c r="W106" s="111" t="s">
        <v>406</v>
      </c>
      <c r="Y106" s="51" t="s">
        <v>176</v>
      </c>
      <c r="Z106" s="52" t="s">
        <v>194</v>
      </c>
      <c r="AA106" s="52" t="s">
        <v>131</v>
      </c>
      <c r="AB106" s="52" t="s">
        <v>349</v>
      </c>
    </row>
    <row r="107" spans="1:28" ht="13.5" customHeight="1">
      <c r="A107" s="94">
        <f>IF($D$2="","",VLOOKUP($D$2,$Y$47:$AB$152,4))</f>
      </c>
      <c r="B107" s="78">
        <v>97</v>
      </c>
      <c r="C107" s="110"/>
      <c r="D107" s="111"/>
      <c r="E107" s="112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4"/>
      <c r="V107" s="110"/>
      <c r="W107" s="111" t="s">
        <v>406</v>
      </c>
      <c r="Y107" s="51" t="s">
        <v>31</v>
      </c>
      <c r="Z107" s="52" t="s">
        <v>259</v>
      </c>
      <c r="AA107" s="52" t="s">
        <v>131</v>
      </c>
      <c r="AB107" s="52" t="s">
        <v>350</v>
      </c>
    </row>
    <row r="108" spans="1:28" ht="13.5" customHeight="1">
      <c r="A108" s="94">
        <f>IF($D$2="","",VLOOKUP($D$2,$Y$47:$AB$152,4))</f>
      </c>
      <c r="B108" s="78">
        <v>98</v>
      </c>
      <c r="C108" s="110"/>
      <c r="D108" s="111"/>
      <c r="E108" s="112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4"/>
      <c r="V108" s="110"/>
      <c r="W108" s="111" t="s">
        <v>406</v>
      </c>
      <c r="Y108" s="51" t="s">
        <v>32</v>
      </c>
      <c r="Z108" s="52" t="s">
        <v>260</v>
      </c>
      <c r="AA108" s="52" t="s">
        <v>131</v>
      </c>
      <c r="AB108" s="52" t="s">
        <v>351</v>
      </c>
    </row>
    <row r="109" spans="1:28" ht="13.5" customHeight="1">
      <c r="A109" s="94">
        <f>IF($D$2="","",VLOOKUP($D$2,$Y$47:$AB$152,4))</f>
      </c>
      <c r="B109" s="78">
        <v>99</v>
      </c>
      <c r="C109" s="110"/>
      <c r="D109" s="111"/>
      <c r="E109" s="112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4"/>
      <c r="V109" s="110"/>
      <c r="W109" s="111" t="s">
        <v>406</v>
      </c>
      <c r="Y109" s="51" t="s">
        <v>146</v>
      </c>
      <c r="Z109" s="52" t="s">
        <v>261</v>
      </c>
      <c r="AA109" s="52" t="s">
        <v>131</v>
      </c>
      <c r="AB109" s="52" t="s">
        <v>352</v>
      </c>
    </row>
    <row r="110" spans="1:28" ht="13.5" customHeight="1">
      <c r="A110" s="95">
        <f>IF($D$2="","",VLOOKUP($D$2,$Y$47:$AB$152,4))</f>
      </c>
      <c r="B110" s="78">
        <v>100</v>
      </c>
      <c r="C110" s="110"/>
      <c r="D110" s="111"/>
      <c r="E110" s="112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4"/>
      <c r="V110" s="110"/>
      <c r="W110" s="111" t="s">
        <v>406</v>
      </c>
      <c r="Y110" s="50" t="s">
        <v>150</v>
      </c>
      <c r="Z110" s="52" t="s">
        <v>34</v>
      </c>
      <c r="AA110" s="52" t="s">
        <v>132</v>
      </c>
      <c r="AB110" s="52" t="s">
        <v>386</v>
      </c>
    </row>
    <row r="111" spans="1:28" ht="13.5" customHeight="1">
      <c r="A111" s="93">
        <f>IF($D$2="","",VLOOKUP($D$2,$Y$47:$AB$152,4))</f>
      </c>
      <c r="B111" s="78">
        <v>101</v>
      </c>
      <c r="C111" s="110"/>
      <c r="D111" s="111"/>
      <c r="E111" s="112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4"/>
      <c r="V111" s="110"/>
      <c r="W111" s="111" t="s">
        <v>406</v>
      </c>
      <c r="Y111" s="51" t="s">
        <v>177</v>
      </c>
      <c r="Z111" s="52" t="s">
        <v>262</v>
      </c>
      <c r="AA111" s="52" t="s">
        <v>131</v>
      </c>
      <c r="AB111" s="52" t="s">
        <v>353</v>
      </c>
    </row>
    <row r="112" spans="1:28" ht="13.5" customHeight="1">
      <c r="A112" s="94">
        <f>IF($D$2="","",VLOOKUP($D$2,$Y$47:$AB$152,4))</f>
      </c>
      <c r="B112" s="78">
        <v>102</v>
      </c>
      <c r="C112" s="110"/>
      <c r="D112" s="111"/>
      <c r="E112" s="112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4"/>
      <c r="V112" s="110"/>
      <c r="W112" s="111" t="s">
        <v>406</v>
      </c>
      <c r="Y112" s="51" t="s">
        <v>178</v>
      </c>
      <c r="Z112" s="52" t="s">
        <v>263</v>
      </c>
      <c r="AA112" s="52" t="s">
        <v>131</v>
      </c>
      <c r="AB112" s="52" t="s">
        <v>354</v>
      </c>
    </row>
    <row r="113" spans="1:28" ht="13.5" customHeight="1">
      <c r="A113" s="94">
        <f>IF($D$2="","",VLOOKUP($D$2,$Y$47:$AB$152,4))</f>
      </c>
      <c r="B113" s="78">
        <v>103</v>
      </c>
      <c r="C113" s="110"/>
      <c r="D113" s="111"/>
      <c r="E113" s="112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4"/>
      <c r="V113" s="110"/>
      <c r="W113" s="111" t="s">
        <v>406</v>
      </c>
      <c r="Y113" s="51" t="s">
        <v>35</v>
      </c>
      <c r="Z113" s="52" t="s">
        <v>264</v>
      </c>
      <c r="AA113" s="52" t="s">
        <v>131</v>
      </c>
      <c r="AB113" s="52" t="s">
        <v>355</v>
      </c>
    </row>
    <row r="114" spans="1:28" ht="13.5" customHeight="1">
      <c r="A114" s="94">
        <f>IF($D$2="","",VLOOKUP($D$2,$Y$47:$AB$152,4))</f>
      </c>
      <c r="B114" s="78">
        <v>104</v>
      </c>
      <c r="C114" s="110"/>
      <c r="D114" s="111"/>
      <c r="E114" s="112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4"/>
      <c r="V114" s="110"/>
      <c r="W114" s="111" t="s">
        <v>406</v>
      </c>
      <c r="Y114" s="51" t="s">
        <v>37</v>
      </c>
      <c r="Z114" s="52" t="s">
        <v>265</v>
      </c>
      <c r="AA114" s="52" t="s">
        <v>131</v>
      </c>
      <c r="AB114" s="52" t="s">
        <v>356</v>
      </c>
    </row>
    <row r="115" spans="1:28" ht="13.5" customHeight="1">
      <c r="A115" s="95">
        <f>IF($D$2="","",VLOOKUP($D$2,$Y$47:$AB$152,4))</f>
      </c>
      <c r="B115" s="78">
        <v>105</v>
      </c>
      <c r="C115" s="110"/>
      <c r="D115" s="111"/>
      <c r="E115" s="112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4"/>
      <c r="V115" s="110"/>
      <c r="W115" s="111" t="s">
        <v>406</v>
      </c>
      <c r="Y115" s="51" t="s">
        <v>40</v>
      </c>
      <c r="Z115" s="52" t="s">
        <v>266</v>
      </c>
      <c r="AA115" s="52" t="s">
        <v>131</v>
      </c>
      <c r="AB115" s="52" t="s">
        <v>357</v>
      </c>
    </row>
    <row r="116" spans="1:28" ht="13.5" customHeight="1">
      <c r="A116" s="93">
        <f>IF($D$2="","",VLOOKUP($D$2,$Y$47:$AB$152,4))</f>
      </c>
      <c r="B116" s="78">
        <v>106</v>
      </c>
      <c r="C116" s="110"/>
      <c r="D116" s="111"/>
      <c r="E116" s="112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4"/>
      <c r="V116" s="110"/>
      <c r="W116" s="111" t="s">
        <v>406</v>
      </c>
      <c r="Y116" s="51" t="s">
        <v>41</v>
      </c>
      <c r="Z116" s="52" t="s">
        <v>267</v>
      </c>
      <c r="AA116" s="52" t="s">
        <v>131</v>
      </c>
      <c r="AB116" s="52" t="s">
        <v>358</v>
      </c>
    </row>
    <row r="117" spans="1:28" ht="13.5" customHeight="1">
      <c r="A117" s="94">
        <f>IF($D$2="","",VLOOKUP($D$2,$Y$47:$AB$152,4))</f>
      </c>
      <c r="B117" s="78">
        <v>107</v>
      </c>
      <c r="C117" s="110"/>
      <c r="D117" s="111"/>
      <c r="E117" s="112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4"/>
      <c r="V117" s="110"/>
      <c r="W117" s="111" t="s">
        <v>406</v>
      </c>
      <c r="Y117" s="50" t="s">
        <v>147</v>
      </c>
      <c r="Z117" s="52" t="s">
        <v>268</v>
      </c>
      <c r="AA117" s="52" t="s">
        <v>131</v>
      </c>
      <c r="AB117" s="52" t="s">
        <v>359</v>
      </c>
    </row>
    <row r="118" spans="1:28" ht="13.5" customHeight="1">
      <c r="A118" s="94">
        <f>IF($D$2="","",VLOOKUP($D$2,$Y$47:$AB$152,4))</f>
      </c>
      <c r="B118" s="78">
        <v>108</v>
      </c>
      <c r="C118" s="110"/>
      <c r="D118" s="111"/>
      <c r="E118" s="112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4"/>
      <c r="V118" s="110"/>
      <c r="W118" s="111" t="s">
        <v>406</v>
      </c>
      <c r="Y118" s="50" t="s">
        <v>148</v>
      </c>
      <c r="Z118" s="52" t="s">
        <v>44</v>
      </c>
      <c r="AA118" s="52" t="s">
        <v>132</v>
      </c>
      <c r="AB118" s="52" t="s">
        <v>387</v>
      </c>
    </row>
    <row r="119" spans="1:28" ht="13.5" customHeight="1">
      <c r="A119" s="94">
        <f>IF($D$2="","",VLOOKUP($D$2,$Y$47:$AB$152,4))</f>
      </c>
      <c r="B119" s="78">
        <v>109</v>
      </c>
      <c r="C119" s="110"/>
      <c r="D119" s="111"/>
      <c r="E119" s="112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4"/>
      <c r="V119" s="110"/>
      <c r="W119" s="111" t="s">
        <v>406</v>
      </c>
      <c r="Y119" s="51" t="s">
        <v>179</v>
      </c>
      <c r="Z119" s="52" t="s">
        <v>269</v>
      </c>
      <c r="AA119" s="52" t="s">
        <v>131</v>
      </c>
      <c r="AB119" s="52" t="s">
        <v>360</v>
      </c>
    </row>
    <row r="120" spans="1:28" ht="13.5" customHeight="1">
      <c r="A120" s="95">
        <f>IF($D$2="","",VLOOKUP($D$2,$Y$47:$AB$152,4))</f>
      </c>
      <c r="B120" s="78">
        <v>110</v>
      </c>
      <c r="C120" s="110"/>
      <c r="D120" s="111"/>
      <c r="E120" s="112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4"/>
      <c r="V120" s="110"/>
      <c r="W120" s="111" t="s">
        <v>406</v>
      </c>
      <c r="Y120" s="51" t="s">
        <v>180</v>
      </c>
      <c r="Z120" s="52" t="s">
        <v>270</v>
      </c>
      <c r="AA120" s="52" t="s">
        <v>131</v>
      </c>
      <c r="AB120" s="52" t="s">
        <v>361</v>
      </c>
    </row>
    <row r="121" spans="1:28" ht="13.5" customHeight="1">
      <c r="A121" s="93">
        <f>IF($D$2="","",VLOOKUP($D$2,$Y$47:$AB$152,4))</f>
      </c>
      <c r="B121" s="78">
        <v>111</v>
      </c>
      <c r="C121" s="110"/>
      <c r="D121" s="111"/>
      <c r="E121" s="112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4"/>
      <c r="V121" s="110"/>
      <c r="W121" s="111" t="s">
        <v>406</v>
      </c>
      <c r="Y121" s="51" t="s">
        <v>48</v>
      </c>
      <c r="Z121" s="52" t="s">
        <v>271</v>
      </c>
      <c r="AA121" s="52" t="s">
        <v>131</v>
      </c>
      <c r="AB121" s="52" t="s">
        <v>362</v>
      </c>
    </row>
    <row r="122" spans="1:28" ht="13.5" customHeight="1">
      <c r="A122" s="94">
        <f>IF($D$2="","",VLOOKUP($D$2,$Y$47:$AB$152,4))</f>
      </c>
      <c r="B122" s="78">
        <v>112</v>
      </c>
      <c r="C122" s="110"/>
      <c r="D122" s="111"/>
      <c r="E122" s="112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4"/>
      <c r="V122" s="110"/>
      <c r="W122" s="111" t="s">
        <v>406</v>
      </c>
      <c r="Y122" s="50" t="s">
        <v>51</v>
      </c>
      <c r="Z122" s="52" t="s">
        <v>272</v>
      </c>
      <c r="AA122" s="52" t="s">
        <v>131</v>
      </c>
      <c r="AB122" s="52" t="s">
        <v>363</v>
      </c>
    </row>
    <row r="123" spans="1:28" ht="13.5" customHeight="1">
      <c r="A123" s="94">
        <f>IF($D$2="","",VLOOKUP($D$2,$Y$47:$AB$152,4))</f>
      </c>
      <c r="B123" s="78">
        <v>113</v>
      </c>
      <c r="C123" s="110"/>
      <c r="D123" s="111"/>
      <c r="E123" s="112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4"/>
      <c r="V123" s="110"/>
      <c r="W123" s="111" t="s">
        <v>406</v>
      </c>
      <c r="Y123" s="50" t="s">
        <v>53</v>
      </c>
      <c r="Z123" s="52" t="s">
        <v>273</v>
      </c>
      <c r="AA123" s="52" t="s">
        <v>131</v>
      </c>
      <c r="AB123" s="52" t="s">
        <v>364</v>
      </c>
    </row>
    <row r="124" spans="1:28" ht="13.5" customHeight="1">
      <c r="A124" s="94">
        <f>IF($D$2="","",VLOOKUP($D$2,$Y$47:$AB$152,4))</f>
      </c>
      <c r="B124" s="78">
        <v>114</v>
      </c>
      <c r="C124" s="110"/>
      <c r="D124" s="111"/>
      <c r="E124" s="112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4"/>
      <c r="V124" s="110"/>
      <c r="W124" s="111" t="s">
        <v>406</v>
      </c>
      <c r="Y124" s="50" t="s">
        <v>55</v>
      </c>
      <c r="Z124" s="52" t="s">
        <v>195</v>
      </c>
      <c r="AA124" s="52" t="s">
        <v>131</v>
      </c>
      <c r="AB124" s="52" t="s">
        <v>365</v>
      </c>
    </row>
    <row r="125" spans="1:28" ht="13.5" customHeight="1">
      <c r="A125" s="95">
        <f>IF($D$2="","",VLOOKUP($D$2,$Y$47:$AB$152,4))</f>
      </c>
      <c r="B125" s="78">
        <v>115</v>
      </c>
      <c r="C125" s="110"/>
      <c r="D125" s="111"/>
      <c r="E125" s="112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4"/>
      <c r="V125" s="110"/>
      <c r="W125" s="111" t="s">
        <v>406</v>
      </c>
      <c r="Y125" s="50" t="s">
        <v>57</v>
      </c>
      <c r="Z125" s="52" t="s">
        <v>274</v>
      </c>
      <c r="AA125" s="52" t="s">
        <v>131</v>
      </c>
      <c r="AB125" s="52" t="s">
        <v>366</v>
      </c>
    </row>
    <row r="126" spans="1:28" ht="13.5" customHeight="1">
      <c r="A126" s="93">
        <f>IF($D$2="","",VLOOKUP($D$2,$Y$47:$AB$152,4))</f>
      </c>
      <c r="B126" s="78">
        <v>116</v>
      </c>
      <c r="C126" s="110"/>
      <c r="D126" s="111"/>
      <c r="E126" s="112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4"/>
      <c r="V126" s="110"/>
      <c r="W126" s="111" t="s">
        <v>406</v>
      </c>
      <c r="Y126" s="50" t="s">
        <v>59</v>
      </c>
      <c r="Z126" s="53" t="s">
        <v>196</v>
      </c>
      <c r="AA126" s="52" t="s">
        <v>131</v>
      </c>
      <c r="AB126" s="53" t="s">
        <v>367</v>
      </c>
    </row>
    <row r="127" spans="1:28" ht="13.5" customHeight="1">
      <c r="A127" s="94">
        <f>IF($D$2="","",VLOOKUP($D$2,$Y$47:$AB$152,4))</f>
      </c>
      <c r="B127" s="78">
        <v>117</v>
      </c>
      <c r="C127" s="110"/>
      <c r="D127" s="111"/>
      <c r="E127" s="112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4"/>
      <c r="V127" s="110"/>
      <c r="W127" s="111" t="s">
        <v>406</v>
      </c>
      <c r="Y127" s="50" t="s">
        <v>61</v>
      </c>
      <c r="Z127" s="52" t="s">
        <v>275</v>
      </c>
      <c r="AA127" s="52" t="s">
        <v>131</v>
      </c>
      <c r="AB127" s="52" t="s">
        <v>368</v>
      </c>
    </row>
    <row r="128" spans="1:28" ht="13.5" customHeight="1">
      <c r="A128" s="94">
        <f>IF($D$2="","",VLOOKUP($D$2,$Y$47:$AB$152,4))</f>
      </c>
      <c r="B128" s="78">
        <v>118</v>
      </c>
      <c r="C128" s="110"/>
      <c r="D128" s="111"/>
      <c r="E128" s="112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4"/>
      <c r="V128" s="110"/>
      <c r="W128" s="111" t="s">
        <v>406</v>
      </c>
      <c r="Y128" s="50" t="s">
        <v>63</v>
      </c>
      <c r="Z128" s="52" t="s">
        <v>276</v>
      </c>
      <c r="AA128" s="52" t="s">
        <v>131</v>
      </c>
      <c r="AB128" s="52" t="s">
        <v>369</v>
      </c>
    </row>
    <row r="129" spans="1:28" ht="13.5" customHeight="1">
      <c r="A129" s="94">
        <f>IF($D$2="","",VLOOKUP($D$2,$Y$47:$AB$152,4))</f>
      </c>
      <c r="B129" s="78">
        <v>119</v>
      </c>
      <c r="C129" s="110"/>
      <c r="D129" s="111"/>
      <c r="E129" s="112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4"/>
      <c r="V129" s="110"/>
      <c r="W129" s="111" t="s">
        <v>406</v>
      </c>
      <c r="Y129" s="50" t="s">
        <v>65</v>
      </c>
      <c r="Z129" s="52" t="s">
        <v>277</v>
      </c>
      <c r="AA129" s="52" t="s">
        <v>131</v>
      </c>
      <c r="AB129" s="52" t="s">
        <v>370</v>
      </c>
    </row>
    <row r="130" spans="1:28" ht="13.5" customHeight="1">
      <c r="A130" s="95">
        <f>IF($D$2="","",VLOOKUP($D$2,$Y$47:$AB$152,4))</f>
      </c>
      <c r="B130" s="78">
        <v>120</v>
      </c>
      <c r="C130" s="110"/>
      <c r="D130" s="111"/>
      <c r="E130" s="112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4"/>
      <c r="V130" s="110"/>
      <c r="W130" s="111" t="s">
        <v>406</v>
      </c>
      <c r="Y130" s="50" t="s">
        <v>67</v>
      </c>
      <c r="Z130" s="52" t="s">
        <v>278</v>
      </c>
      <c r="AA130" s="52" t="s">
        <v>131</v>
      </c>
      <c r="AB130" s="52" t="s">
        <v>371</v>
      </c>
    </row>
    <row r="131" spans="1:28" ht="13.5" customHeight="1">
      <c r="A131" s="93">
        <f>IF($D$2="","",VLOOKUP($D$2,$Y$47:$AB$152,4))</f>
      </c>
      <c r="B131" s="78">
        <v>121</v>
      </c>
      <c r="C131" s="110"/>
      <c r="D131" s="111"/>
      <c r="E131" s="112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4"/>
      <c r="V131" s="110"/>
      <c r="W131" s="111" t="s">
        <v>406</v>
      </c>
      <c r="Y131" s="50" t="s">
        <v>69</v>
      </c>
      <c r="Z131" s="52" t="s">
        <v>279</v>
      </c>
      <c r="AA131" s="52" t="s">
        <v>131</v>
      </c>
      <c r="AB131" s="52" t="s">
        <v>372</v>
      </c>
    </row>
    <row r="132" spans="1:28" ht="13.5" customHeight="1">
      <c r="A132" s="94">
        <f>IF($D$2="","",VLOOKUP($D$2,$Y$47:$AB$152,4))</f>
      </c>
      <c r="B132" s="78">
        <v>122</v>
      </c>
      <c r="C132" s="110"/>
      <c r="D132" s="111"/>
      <c r="E132" s="112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4"/>
      <c r="V132" s="110"/>
      <c r="W132" s="111" t="s">
        <v>406</v>
      </c>
      <c r="Y132" s="50" t="s">
        <v>71</v>
      </c>
      <c r="Z132" s="52" t="s">
        <v>280</v>
      </c>
      <c r="AA132" s="52" t="s">
        <v>131</v>
      </c>
      <c r="AB132" s="52" t="s">
        <v>373</v>
      </c>
    </row>
    <row r="133" spans="1:28" ht="13.5" customHeight="1">
      <c r="A133" s="94">
        <f>IF($D$2="","",VLOOKUP($D$2,$Y$47:$AB$152,4))</f>
      </c>
      <c r="B133" s="78">
        <v>123</v>
      </c>
      <c r="C133" s="110"/>
      <c r="D133" s="111"/>
      <c r="E133" s="112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4"/>
      <c r="V133" s="110"/>
      <c r="W133" s="111" t="s">
        <v>406</v>
      </c>
      <c r="Y133" s="50" t="s">
        <v>73</v>
      </c>
      <c r="Z133" s="52" t="s">
        <v>281</v>
      </c>
      <c r="AA133" s="52" t="s">
        <v>131</v>
      </c>
      <c r="AB133" s="52" t="s">
        <v>374</v>
      </c>
    </row>
    <row r="134" spans="1:28" ht="13.5" customHeight="1">
      <c r="A134" s="94">
        <f>IF($D$2="","",VLOOKUP($D$2,$Y$47:$AB$152,4))</f>
      </c>
      <c r="B134" s="78">
        <v>124</v>
      </c>
      <c r="C134" s="110"/>
      <c r="D134" s="111"/>
      <c r="E134" s="112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4"/>
      <c r="V134" s="110"/>
      <c r="W134" s="111" t="s">
        <v>406</v>
      </c>
      <c r="Y134" s="50" t="s">
        <v>75</v>
      </c>
      <c r="Z134" s="52" t="s">
        <v>76</v>
      </c>
      <c r="AA134" s="52" t="s">
        <v>133</v>
      </c>
      <c r="AB134" s="52" t="s">
        <v>388</v>
      </c>
    </row>
    <row r="135" spans="1:28" ht="13.5" customHeight="1">
      <c r="A135" s="95">
        <f>IF($D$2="","",VLOOKUP($D$2,$Y$47:$AB$152,4))</f>
      </c>
      <c r="B135" s="78">
        <v>125</v>
      </c>
      <c r="C135" s="110"/>
      <c r="D135" s="111"/>
      <c r="E135" s="112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4"/>
      <c r="V135" s="110"/>
      <c r="W135" s="111" t="s">
        <v>406</v>
      </c>
      <c r="Y135" s="50" t="s">
        <v>78</v>
      </c>
      <c r="Z135" s="52" t="s">
        <v>282</v>
      </c>
      <c r="AA135" s="52" t="s">
        <v>131</v>
      </c>
      <c r="AB135" s="52" t="s">
        <v>375</v>
      </c>
    </row>
    <row r="136" spans="1:28" ht="13.5" customHeight="1">
      <c r="A136" s="93">
        <f>IF($D$2="","",VLOOKUP($D$2,$Y$47:$AB$152,4))</f>
      </c>
      <c r="B136" s="78">
        <v>126</v>
      </c>
      <c r="C136" s="110"/>
      <c r="D136" s="111"/>
      <c r="E136" s="112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4"/>
      <c r="V136" s="110"/>
      <c r="W136" s="111" t="s">
        <v>406</v>
      </c>
      <c r="Y136" s="50" t="s">
        <v>80</v>
      </c>
      <c r="Z136" s="52" t="s">
        <v>283</v>
      </c>
      <c r="AA136" s="52" t="s">
        <v>143</v>
      </c>
      <c r="AB136" s="52" t="s">
        <v>389</v>
      </c>
    </row>
    <row r="137" spans="1:28" ht="13.5" customHeight="1">
      <c r="A137" s="94">
        <f>IF($D$2="","",VLOOKUP($D$2,$Y$47:$AB$152,4))</f>
      </c>
      <c r="B137" s="78">
        <v>127</v>
      </c>
      <c r="C137" s="110"/>
      <c r="D137" s="111"/>
      <c r="E137" s="112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4"/>
      <c r="V137" s="110"/>
      <c r="W137" s="111" t="s">
        <v>406</v>
      </c>
      <c r="Y137" s="50" t="s">
        <v>82</v>
      </c>
      <c r="Z137" s="52" t="s">
        <v>284</v>
      </c>
      <c r="AA137" s="52" t="s">
        <v>143</v>
      </c>
      <c r="AB137" s="52" t="s">
        <v>390</v>
      </c>
    </row>
    <row r="138" spans="1:28" ht="13.5" customHeight="1">
      <c r="A138" s="94">
        <f>IF($D$2="","",VLOOKUP($D$2,$Y$47:$AB$152,4))</f>
      </c>
      <c r="B138" s="78">
        <v>128</v>
      </c>
      <c r="C138" s="110"/>
      <c r="D138" s="111"/>
      <c r="E138" s="112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4"/>
      <c r="V138" s="110"/>
      <c r="W138" s="111" t="s">
        <v>406</v>
      </c>
      <c r="Y138" s="50" t="s">
        <v>84</v>
      </c>
      <c r="Z138" s="52" t="s">
        <v>85</v>
      </c>
      <c r="AA138" s="52" t="s">
        <v>143</v>
      </c>
      <c r="AB138" s="52" t="s">
        <v>391</v>
      </c>
    </row>
    <row r="139" spans="1:28" ht="13.5" customHeight="1">
      <c r="A139" s="94">
        <f>IF($D$2="","",VLOOKUP($D$2,$Y$47:$AB$152,4))</f>
      </c>
      <c r="B139" s="78">
        <v>129</v>
      </c>
      <c r="C139" s="110"/>
      <c r="D139" s="111"/>
      <c r="E139" s="112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4"/>
      <c r="V139" s="110"/>
      <c r="W139" s="111" t="s">
        <v>406</v>
      </c>
      <c r="Y139" s="50" t="s">
        <v>88</v>
      </c>
      <c r="Z139" s="52" t="s">
        <v>89</v>
      </c>
      <c r="AA139" s="52" t="s">
        <v>143</v>
      </c>
      <c r="AB139" s="52" t="s">
        <v>392</v>
      </c>
    </row>
    <row r="140" spans="1:28" ht="13.5" customHeight="1">
      <c r="A140" s="95">
        <f>IF($D$2="","",VLOOKUP($D$2,$Y$47:$AB$152,4))</f>
      </c>
      <c r="B140" s="78">
        <v>130</v>
      </c>
      <c r="C140" s="110"/>
      <c r="D140" s="111"/>
      <c r="E140" s="112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4"/>
      <c r="V140" s="110"/>
      <c r="W140" s="111" t="s">
        <v>406</v>
      </c>
      <c r="Y140" s="50" t="s">
        <v>90</v>
      </c>
      <c r="Z140" s="52" t="s">
        <v>91</v>
      </c>
      <c r="AA140" s="52" t="s">
        <v>143</v>
      </c>
      <c r="AB140" s="52" t="s">
        <v>393</v>
      </c>
    </row>
    <row r="141" spans="1:28" ht="13.5" customHeight="1">
      <c r="A141" s="93">
        <f>IF($D$2="","",VLOOKUP($D$2,$Y$47:$AB$152,4))</f>
      </c>
      <c r="B141" s="78">
        <v>131</v>
      </c>
      <c r="C141" s="110"/>
      <c r="D141" s="111"/>
      <c r="E141" s="112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4"/>
      <c r="V141" s="110"/>
      <c r="W141" s="111" t="s">
        <v>406</v>
      </c>
      <c r="Y141" s="50" t="s">
        <v>92</v>
      </c>
      <c r="Z141" s="52" t="s">
        <v>93</v>
      </c>
      <c r="AA141" s="52" t="s">
        <v>143</v>
      </c>
      <c r="AB141" s="52" t="s">
        <v>394</v>
      </c>
    </row>
    <row r="142" spans="1:28" ht="13.5" customHeight="1">
      <c r="A142" s="94">
        <f>IF($D$2="","",VLOOKUP($D$2,$Y$47:$AB$152,4))</f>
      </c>
      <c r="B142" s="78">
        <v>132</v>
      </c>
      <c r="C142" s="110"/>
      <c r="D142" s="111"/>
      <c r="E142" s="112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4"/>
      <c r="V142" s="110"/>
      <c r="W142" s="111" t="s">
        <v>406</v>
      </c>
      <c r="Y142" s="50" t="s">
        <v>95</v>
      </c>
      <c r="Z142" s="52" t="s">
        <v>285</v>
      </c>
      <c r="AA142" s="52" t="s">
        <v>143</v>
      </c>
      <c r="AB142" s="52" t="s">
        <v>403</v>
      </c>
    </row>
    <row r="143" spans="1:28" ht="13.5" customHeight="1">
      <c r="A143" s="94">
        <f>IF($D$2="","",VLOOKUP($D$2,$Y$47:$AB$152,4))</f>
      </c>
      <c r="B143" s="78">
        <v>133</v>
      </c>
      <c r="C143" s="110"/>
      <c r="D143" s="111"/>
      <c r="E143" s="112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4"/>
      <c r="V143" s="110"/>
      <c r="W143" s="111" t="s">
        <v>406</v>
      </c>
      <c r="Y143" s="50" t="s">
        <v>97</v>
      </c>
      <c r="Z143" s="52" t="s">
        <v>140</v>
      </c>
      <c r="AA143" s="52" t="s">
        <v>144</v>
      </c>
      <c r="AB143" s="52" t="s">
        <v>395</v>
      </c>
    </row>
    <row r="144" spans="1:28" ht="13.5" customHeight="1">
      <c r="A144" s="94">
        <f>IF($D$2="","",VLOOKUP($D$2,$Y$47:$AB$152,4))</f>
      </c>
      <c r="B144" s="78">
        <v>134</v>
      </c>
      <c r="C144" s="110"/>
      <c r="D144" s="111"/>
      <c r="E144" s="112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4"/>
      <c r="V144" s="110"/>
      <c r="W144" s="111" t="s">
        <v>406</v>
      </c>
      <c r="Y144" s="50" t="s">
        <v>100</v>
      </c>
      <c r="Z144" s="52" t="s">
        <v>98</v>
      </c>
      <c r="AA144" s="52" t="s">
        <v>144</v>
      </c>
      <c r="AB144" s="52" t="s">
        <v>396</v>
      </c>
    </row>
    <row r="145" spans="1:28" ht="13.5" customHeight="1">
      <c r="A145" s="95">
        <f>IF($D$2="","",VLOOKUP($D$2,$Y$47:$AB$152,4))</f>
      </c>
      <c r="B145" s="78">
        <v>135</v>
      </c>
      <c r="C145" s="110"/>
      <c r="D145" s="111"/>
      <c r="E145" s="112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4"/>
      <c r="V145" s="110"/>
      <c r="W145" s="111" t="s">
        <v>406</v>
      </c>
      <c r="Y145" s="50" t="s">
        <v>103</v>
      </c>
      <c r="Z145" s="52" t="s">
        <v>101</v>
      </c>
      <c r="AA145" s="52" t="s">
        <v>144</v>
      </c>
      <c r="AB145" s="52" t="s">
        <v>397</v>
      </c>
    </row>
    <row r="146" spans="1:28" ht="13.5" customHeight="1">
      <c r="A146" s="93">
        <f>IF($D$2="","",VLOOKUP($D$2,$Y$47:$AB$152,4))</f>
      </c>
      <c r="B146" s="78">
        <v>136</v>
      </c>
      <c r="C146" s="110"/>
      <c r="D146" s="111"/>
      <c r="E146" s="112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4"/>
      <c r="V146" s="110"/>
      <c r="W146" s="111" t="s">
        <v>406</v>
      </c>
      <c r="Y146" s="50" t="s">
        <v>106</v>
      </c>
      <c r="Z146" s="52" t="s">
        <v>104</v>
      </c>
      <c r="AA146" s="52" t="s">
        <v>144</v>
      </c>
      <c r="AB146" s="52" t="s">
        <v>398</v>
      </c>
    </row>
    <row r="147" spans="1:28" ht="13.5" customHeight="1">
      <c r="A147" s="94">
        <f>IF($D$2="","",VLOOKUP($D$2,$Y$47:$AB$152,4))</f>
      </c>
      <c r="B147" s="78">
        <v>137</v>
      </c>
      <c r="C147" s="110"/>
      <c r="D147" s="111"/>
      <c r="E147" s="112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4"/>
      <c r="V147" s="110"/>
      <c r="W147" s="111" t="s">
        <v>406</v>
      </c>
      <c r="Y147" s="50" t="s">
        <v>109</v>
      </c>
      <c r="Z147" s="52" t="s">
        <v>107</v>
      </c>
      <c r="AA147" s="52" t="s">
        <v>144</v>
      </c>
      <c r="AB147" s="52" t="s">
        <v>399</v>
      </c>
    </row>
    <row r="148" spans="1:28" ht="13.5" customHeight="1">
      <c r="A148" s="94">
        <f>IF($D$2="","",VLOOKUP($D$2,$Y$47:$AB$152,4))</f>
      </c>
      <c r="B148" s="78">
        <v>138</v>
      </c>
      <c r="C148" s="110"/>
      <c r="D148" s="111"/>
      <c r="E148" s="112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4"/>
      <c r="V148" s="110"/>
      <c r="W148" s="111" t="s">
        <v>406</v>
      </c>
      <c r="Y148" s="50" t="s">
        <v>111</v>
      </c>
      <c r="Z148" s="52" t="s">
        <v>110</v>
      </c>
      <c r="AA148" s="52" t="s">
        <v>144</v>
      </c>
      <c r="AB148" s="52" t="s">
        <v>400</v>
      </c>
    </row>
    <row r="149" spans="1:28" ht="13.5" customHeight="1">
      <c r="A149" s="94">
        <f>IF($D$2="","",VLOOKUP($D$2,$Y$47:$AB$152,4))</f>
      </c>
      <c r="B149" s="78">
        <v>139</v>
      </c>
      <c r="C149" s="110"/>
      <c r="D149" s="111"/>
      <c r="E149" s="112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4"/>
      <c r="V149" s="110"/>
      <c r="W149" s="111" t="s">
        <v>406</v>
      </c>
      <c r="Y149" s="50" t="s">
        <v>113</v>
      </c>
      <c r="Z149" s="52" t="s">
        <v>112</v>
      </c>
      <c r="AA149" s="52" t="s">
        <v>144</v>
      </c>
      <c r="AB149" s="52" t="s">
        <v>401</v>
      </c>
    </row>
    <row r="150" spans="1:28" ht="13.5" customHeight="1">
      <c r="A150" s="95">
        <f>IF($D$2="","",VLOOKUP($D$2,$Y$47:$AB$152,4))</f>
      </c>
      <c r="B150" s="78">
        <v>140</v>
      </c>
      <c r="C150" s="110"/>
      <c r="D150" s="111"/>
      <c r="E150" s="112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4"/>
      <c r="V150" s="110"/>
      <c r="W150" s="111" t="s">
        <v>406</v>
      </c>
      <c r="Y150" s="50" t="s">
        <v>116</v>
      </c>
      <c r="Z150" s="52" t="s">
        <v>114</v>
      </c>
      <c r="AA150" s="52" t="s">
        <v>144</v>
      </c>
      <c r="AB150" s="52" t="s">
        <v>402</v>
      </c>
    </row>
    <row r="151" spans="1:28" ht="13.5" customHeight="1">
      <c r="A151" s="93">
        <f>IF($D$2="","",VLOOKUP($D$2,$Y$47:$AB$152,4))</f>
      </c>
      <c r="B151" s="78">
        <v>141</v>
      </c>
      <c r="C151" s="110"/>
      <c r="D151" s="111"/>
      <c r="E151" s="112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4"/>
      <c r="V151" s="110"/>
      <c r="W151" s="111" t="s">
        <v>406</v>
      </c>
      <c r="Y151" s="50" t="s">
        <v>120</v>
      </c>
      <c r="Z151" s="52" t="s">
        <v>117</v>
      </c>
      <c r="AA151" s="52" t="s">
        <v>144</v>
      </c>
      <c r="AB151" s="52" t="s">
        <v>117</v>
      </c>
    </row>
    <row r="152" spans="1:28" ht="13.5" customHeight="1">
      <c r="A152" s="94">
        <f>IF($D$2="","",VLOOKUP($D$2,$Y$47:$AB$152,4))</f>
      </c>
      <c r="B152" s="78">
        <v>142</v>
      </c>
      <c r="C152" s="110"/>
      <c r="D152" s="111"/>
      <c r="E152" s="112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4"/>
      <c r="V152" s="110"/>
      <c r="W152" s="111" t="s">
        <v>406</v>
      </c>
      <c r="Y152" s="50" t="s">
        <v>141</v>
      </c>
      <c r="Z152" s="52" t="s">
        <v>121</v>
      </c>
      <c r="AA152" s="52" t="s">
        <v>144</v>
      </c>
      <c r="AB152" s="52" t="s">
        <v>404</v>
      </c>
    </row>
    <row r="153" spans="1:28" ht="13.5" customHeight="1">
      <c r="A153" s="94">
        <f>IF($D$2="","",VLOOKUP($D$2,$Y$47:$AB$152,4))</f>
      </c>
      <c r="B153" s="78">
        <v>143</v>
      </c>
      <c r="C153" s="110"/>
      <c r="D153" s="111"/>
      <c r="E153" s="112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4"/>
      <c r="V153" s="110"/>
      <c r="W153" s="111" t="s">
        <v>406</v>
      </c>
      <c r="Y153" s="3"/>
      <c r="Z153" s="3"/>
      <c r="AA153" s="3"/>
      <c r="AB153" s="3"/>
    </row>
    <row r="154" spans="1:28" ht="13.5" customHeight="1">
      <c r="A154" s="94">
        <f>IF($D$2="","",VLOOKUP($D$2,$Y$47:$AB$152,4))</f>
      </c>
      <c r="B154" s="78">
        <v>144</v>
      </c>
      <c r="C154" s="110"/>
      <c r="D154" s="111"/>
      <c r="E154" s="112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4"/>
      <c r="V154" s="110"/>
      <c r="W154" s="111" t="s">
        <v>406</v>
      </c>
      <c r="Y154" s="3"/>
      <c r="Z154" s="3"/>
      <c r="AA154" s="3"/>
      <c r="AB154" s="3"/>
    </row>
    <row r="155" spans="1:28" ht="13.5" customHeight="1">
      <c r="A155" s="95">
        <f>IF($D$2="","",VLOOKUP($D$2,$Y$47:$AB$152,4))</f>
      </c>
      <c r="B155" s="78">
        <v>145</v>
      </c>
      <c r="C155" s="110"/>
      <c r="D155" s="111"/>
      <c r="E155" s="112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4"/>
      <c r="V155" s="110"/>
      <c r="W155" s="111" t="s">
        <v>406</v>
      </c>
      <c r="Y155" s="3"/>
      <c r="Z155" s="3"/>
      <c r="AA155" s="3"/>
      <c r="AB155" s="3"/>
    </row>
    <row r="156" spans="1:28" ht="13.5" customHeight="1">
      <c r="A156" s="94">
        <f>IF($D$2="","",VLOOKUP($D$2,$Y$47:$AB$152,4))</f>
      </c>
      <c r="B156" s="78">
        <v>146</v>
      </c>
      <c r="C156" s="110"/>
      <c r="D156" s="111"/>
      <c r="E156" s="112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4"/>
      <c r="V156" s="110"/>
      <c r="W156" s="111" t="s">
        <v>406</v>
      </c>
      <c r="Y156" s="3"/>
      <c r="Z156" s="3"/>
      <c r="AA156" s="3"/>
      <c r="AB156" s="3"/>
    </row>
    <row r="157" spans="1:28" ht="13.5" customHeight="1">
      <c r="A157" s="94">
        <f>IF($D$2="","",VLOOKUP($D$2,$Y$47:$AB$152,4))</f>
      </c>
      <c r="B157" s="78">
        <v>147</v>
      </c>
      <c r="C157" s="110"/>
      <c r="D157" s="111"/>
      <c r="E157" s="112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4"/>
      <c r="V157" s="110"/>
      <c r="W157" s="111" t="s">
        <v>406</v>
      </c>
      <c r="Y157" s="3"/>
      <c r="Z157" s="3"/>
      <c r="AA157" s="3"/>
      <c r="AB157" s="3"/>
    </row>
    <row r="158" spans="1:28" ht="13.5" customHeight="1">
      <c r="A158" s="94">
        <f>IF($D$2="","",VLOOKUP($D$2,$Y$47:$AB$152,4))</f>
      </c>
      <c r="B158" s="78">
        <v>148</v>
      </c>
      <c r="C158" s="110"/>
      <c r="D158" s="111"/>
      <c r="E158" s="112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4"/>
      <c r="V158" s="110"/>
      <c r="W158" s="111" t="s">
        <v>406</v>
      </c>
      <c r="Y158" s="3"/>
      <c r="Z158" s="3"/>
      <c r="AA158" s="3"/>
      <c r="AB158" s="3"/>
    </row>
    <row r="159" spans="1:28" ht="13.5" customHeight="1">
      <c r="A159" s="94">
        <f>IF($D$2="","",VLOOKUP($D$2,$Y$47:$AB$152,4))</f>
      </c>
      <c r="B159" s="78">
        <v>149</v>
      </c>
      <c r="C159" s="110"/>
      <c r="D159" s="111"/>
      <c r="E159" s="112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4"/>
      <c r="V159" s="110"/>
      <c r="W159" s="111" t="s">
        <v>406</v>
      </c>
      <c r="Y159" s="3"/>
      <c r="Z159" s="3"/>
      <c r="AA159" s="3"/>
      <c r="AB159" s="3"/>
    </row>
    <row r="160" spans="1:28" ht="13.5" customHeight="1">
      <c r="A160" s="95">
        <f>IF($D$2="","",VLOOKUP($D$2,$Y$47:$AB$152,4))</f>
      </c>
      <c r="B160" s="79">
        <v>150</v>
      </c>
      <c r="C160" s="115"/>
      <c r="D160" s="116"/>
      <c r="E160" s="117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9"/>
      <c r="V160" s="115"/>
      <c r="W160" s="111" t="s">
        <v>406</v>
      </c>
      <c r="Y160" s="3"/>
      <c r="Z160" s="3"/>
      <c r="AA160" s="3"/>
      <c r="AB160" s="3"/>
    </row>
    <row r="161" spans="25:28" ht="13.5" customHeight="1">
      <c r="Y161" s="3"/>
      <c r="Z161" s="3"/>
      <c r="AA161" s="3"/>
      <c r="AB161" s="3"/>
    </row>
    <row r="162" spans="25:28" ht="12">
      <c r="Y162" s="3"/>
      <c r="Z162" s="3"/>
      <c r="AA162" s="3"/>
      <c r="AB162" s="3"/>
    </row>
    <row r="163" spans="25:28" ht="12">
      <c r="Y163" s="3"/>
      <c r="Z163" s="3"/>
      <c r="AA163" s="3"/>
      <c r="AB163" s="3"/>
    </row>
    <row r="164" spans="25:28" ht="12">
      <c r="Y164" s="3"/>
      <c r="Z164" s="3"/>
      <c r="AA164" s="3"/>
      <c r="AB164" s="3"/>
    </row>
    <row r="165" spans="25:28" ht="12">
      <c r="Y165" s="3"/>
      <c r="Z165" s="3"/>
      <c r="AA165" s="3"/>
      <c r="AB165" s="3"/>
    </row>
    <row r="166" spans="25:28" ht="12">
      <c r="Y166" s="3"/>
      <c r="Z166" s="3"/>
      <c r="AA166" s="3"/>
      <c r="AB166" s="3"/>
    </row>
    <row r="167" spans="25:28" ht="12">
      <c r="Y167" s="3"/>
      <c r="Z167" s="3"/>
      <c r="AA167" s="3"/>
      <c r="AB167" s="3"/>
    </row>
    <row r="168" spans="25:28" ht="12">
      <c r="Y168" s="3"/>
      <c r="Z168" s="3"/>
      <c r="AA168" s="3"/>
      <c r="AB168" s="3"/>
    </row>
    <row r="169" spans="25:28" ht="12">
      <c r="Y169" s="3"/>
      <c r="Z169" s="3"/>
      <c r="AA169" s="3"/>
      <c r="AB169" s="3"/>
    </row>
    <row r="170" spans="25:28" ht="12">
      <c r="Y170" s="3"/>
      <c r="Z170" s="3"/>
      <c r="AA170" s="3"/>
      <c r="AB170" s="3"/>
    </row>
    <row r="171" spans="25:28" ht="12">
      <c r="Y171" s="3"/>
      <c r="Z171" s="3"/>
      <c r="AA171" s="3"/>
      <c r="AB171" s="3"/>
    </row>
    <row r="172" spans="25:28" ht="12">
      <c r="Y172" s="3"/>
      <c r="Z172" s="3"/>
      <c r="AA172" s="3"/>
      <c r="AB172" s="3"/>
    </row>
    <row r="173" spans="25:28" ht="12">
      <c r="Y173" s="3"/>
      <c r="Z173" s="3"/>
      <c r="AA173" s="3"/>
      <c r="AB173" s="3"/>
    </row>
    <row r="174" spans="25:28" ht="12">
      <c r="Y174" s="3"/>
      <c r="Z174" s="3"/>
      <c r="AA174" s="3"/>
      <c r="AB174" s="3"/>
    </row>
    <row r="175" spans="25:28" ht="12">
      <c r="Y175" s="3"/>
      <c r="Z175" s="3"/>
      <c r="AA175" s="3"/>
      <c r="AB175" s="3"/>
    </row>
    <row r="176" spans="25:28" ht="12">
      <c r="Y176" s="3"/>
      <c r="Z176" s="3"/>
      <c r="AA176" s="3"/>
      <c r="AB176" s="3"/>
    </row>
    <row r="177" spans="25:28" ht="12">
      <c r="Y177" s="3"/>
      <c r="Z177" s="3"/>
      <c r="AA177" s="3"/>
      <c r="AB177" s="3"/>
    </row>
    <row r="178" spans="25:28" ht="12">
      <c r="Y178" s="3"/>
      <c r="Z178" s="3"/>
      <c r="AA178" s="3"/>
      <c r="AB178" s="3"/>
    </row>
    <row r="179" spans="25:28" ht="12">
      <c r="Y179" s="3"/>
      <c r="Z179" s="3"/>
      <c r="AA179" s="3"/>
      <c r="AB179" s="3"/>
    </row>
    <row r="180" spans="25:28" ht="12">
      <c r="Y180" s="3"/>
      <c r="Z180" s="3"/>
      <c r="AA180" s="3"/>
      <c r="AB180" s="3"/>
    </row>
    <row r="181" spans="25:28" ht="12">
      <c r="Y181" s="3"/>
      <c r="Z181" s="3"/>
      <c r="AA181" s="3"/>
      <c r="AB181" s="3"/>
    </row>
    <row r="182" spans="25:28" ht="12">
      <c r="Y182" s="3"/>
      <c r="Z182" s="3"/>
      <c r="AA182" s="3"/>
      <c r="AB182" s="3"/>
    </row>
    <row r="183" spans="25:28" ht="12">
      <c r="Y183" s="3"/>
      <c r="Z183" s="3"/>
      <c r="AA183" s="3"/>
      <c r="AB183" s="3"/>
    </row>
    <row r="184" spans="25:28" ht="12">
      <c r="Y184" s="3"/>
      <c r="Z184" s="3"/>
      <c r="AA184" s="3"/>
      <c r="AB184" s="3"/>
    </row>
    <row r="185" spans="25:28" ht="12">
      <c r="Y185" s="3"/>
      <c r="Z185" s="3"/>
      <c r="AA185" s="3"/>
      <c r="AB185" s="3"/>
    </row>
    <row r="186" spans="25:28" ht="12">
      <c r="Y186" s="3"/>
      <c r="Z186" s="3"/>
      <c r="AA186" s="3"/>
      <c r="AB186" s="3"/>
    </row>
    <row r="187" spans="25:28" ht="12">
      <c r="Y187" s="3"/>
      <c r="Z187" s="3"/>
      <c r="AA187" s="3"/>
      <c r="AB187" s="3"/>
    </row>
    <row r="188" spans="25:28" ht="12">
      <c r="Y188" s="3"/>
      <c r="Z188" s="3"/>
      <c r="AA188" s="3"/>
      <c r="AB188" s="3"/>
    </row>
    <row r="189" spans="25:28" ht="12">
      <c r="Y189" s="3"/>
      <c r="Z189" s="3"/>
      <c r="AA189" s="3"/>
      <c r="AB189" s="3"/>
    </row>
    <row r="190" spans="25:28" ht="12">
      <c r="Y190" s="3"/>
      <c r="Z190" s="3"/>
      <c r="AA190" s="3"/>
      <c r="AB190" s="3"/>
    </row>
    <row r="191" spans="25:28" ht="12">
      <c r="Y191" s="3"/>
      <c r="Z191" s="3"/>
      <c r="AA191" s="3"/>
      <c r="AB191" s="3"/>
    </row>
    <row r="192" spans="25:28" ht="12">
      <c r="Y192" s="3"/>
      <c r="Z192" s="3"/>
      <c r="AA192" s="3"/>
      <c r="AB192" s="3"/>
    </row>
    <row r="193" spans="25:28" ht="12">
      <c r="Y193" s="3"/>
      <c r="Z193" s="3"/>
      <c r="AA193" s="3"/>
      <c r="AB193" s="3"/>
    </row>
    <row r="194" spans="25:28" ht="12">
      <c r="Y194" s="3"/>
      <c r="Z194" s="3"/>
      <c r="AA194" s="3"/>
      <c r="AB194" s="3"/>
    </row>
    <row r="195" spans="25:28" ht="12">
      <c r="Y195" s="3"/>
      <c r="Z195" s="3"/>
      <c r="AA195" s="3"/>
      <c r="AB195" s="3"/>
    </row>
    <row r="196" spans="25:28" ht="12">
      <c r="Y196" s="3"/>
      <c r="Z196" s="3"/>
      <c r="AA196" s="3"/>
      <c r="AB196" s="3"/>
    </row>
    <row r="197" spans="25:28" ht="12">
      <c r="Y197" s="3"/>
      <c r="Z197" s="3"/>
      <c r="AA197" s="3"/>
      <c r="AB197" s="3"/>
    </row>
    <row r="198" spans="25:28" ht="12">
      <c r="Y198" s="3"/>
      <c r="Z198" s="3"/>
      <c r="AA198" s="3"/>
      <c r="AB198" s="3"/>
    </row>
    <row r="199" spans="25:28" ht="12">
      <c r="Y199" s="3"/>
      <c r="Z199" s="3"/>
      <c r="AA199" s="3"/>
      <c r="AB199" s="3"/>
    </row>
    <row r="200" spans="25:28" ht="12">
      <c r="Y200" s="3"/>
      <c r="Z200" s="3"/>
      <c r="AA200" s="3"/>
      <c r="AB200" s="3"/>
    </row>
    <row r="201" spans="25:28" ht="12">
      <c r="Y201" s="3"/>
      <c r="Z201" s="3"/>
      <c r="AA201" s="3"/>
      <c r="AB201" s="3"/>
    </row>
    <row r="202" spans="25:28" ht="12">
      <c r="Y202" s="3"/>
      <c r="Z202" s="3"/>
      <c r="AA202" s="3"/>
      <c r="AB202" s="3"/>
    </row>
    <row r="203" spans="25:28" ht="12">
      <c r="Y203" s="3"/>
      <c r="Z203" s="3"/>
      <c r="AA203" s="3"/>
      <c r="AB203" s="3"/>
    </row>
    <row r="204" spans="25:28" ht="12">
      <c r="Y204" s="3"/>
      <c r="Z204" s="3"/>
      <c r="AA204" s="3"/>
      <c r="AB204" s="3"/>
    </row>
    <row r="205" spans="25:28" ht="12">
      <c r="Y205" s="3"/>
      <c r="Z205" s="3"/>
      <c r="AA205" s="3"/>
      <c r="AB205" s="3"/>
    </row>
    <row r="206" spans="25:28" ht="12">
      <c r="Y206" s="3"/>
      <c r="Z206" s="3"/>
      <c r="AA206" s="3"/>
      <c r="AB206" s="3"/>
    </row>
    <row r="207" spans="25:28" ht="12">
      <c r="Y207" s="3"/>
      <c r="Z207" s="3"/>
      <c r="AA207" s="3"/>
      <c r="AB207" s="3"/>
    </row>
    <row r="208" spans="25:28" ht="12">
      <c r="Y208" s="3"/>
      <c r="Z208" s="3"/>
      <c r="AA208" s="3"/>
      <c r="AB208" s="3"/>
    </row>
    <row r="209" spans="25:28" ht="12">
      <c r="Y209" s="3"/>
      <c r="Z209" s="3"/>
      <c r="AA209" s="3"/>
      <c r="AB209" s="3"/>
    </row>
    <row r="210" spans="25:28" ht="12">
      <c r="Y210" s="3"/>
      <c r="Z210" s="3"/>
      <c r="AA210" s="3"/>
      <c r="AB210" s="3"/>
    </row>
    <row r="211" spans="25:28" ht="12">
      <c r="Y211" s="3"/>
      <c r="Z211" s="3"/>
      <c r="AA211" s="3"/>
      <c r="AB211" s="3"/>
    </row>
    <row r="212" spans="25:28" ht="12">
      <c r="Y212" s="3"/>
      <c r="Z212" s="3"/>
      <c r="AA212" s="3"/>
      <c r="AB212" s="3"/>
    </row>
    <row r="213" spans="25:28" ht="12">
      <c r="Y213" s="3"/>
      <c r="Z213" s="3"/>
      <c r="AA213" s="3"/>
      <c r="AB213" s="3"/>
    </row>
    <row r="214" spans="25:28" ht="12">
      <c r="Y214" s="3"/>
      <c r="Z214" s="3"/>
      <c r="AA214" s="3"/>
      <c r="AB214" s="3"/>
    </row>
    <row r="215" spans="25:28" ht="12">
      <c r="Y215" s="3"/>
      <c r="Z215" s="3"/>
      <c r="AA215" s="3"/>
      <c r="AB215" s="3"/>
    </row>
    <row r="216" spans="25:28" ht="12">
      <c r="Y216" s="3"/>
      <c r="Z216" s="3"/>
      <c r="AA216" s="3"/>
      <c r="AB216" s="3"/>
    </row>
    <row r="217" spans="25:28" ht="12">
      <c r="Y217" s="3"/>
      <c r="Z217" s="3"/>
      <c r="AA217" s="3"/>
      <c r="AB217" s="3"/>
    </row>
    <row r="218" spans="25:28" ht="12">
      <c r="Y218" s="3"/>
      <c r="Z218" s="3"/>
      <c r="AA218" s="3"/>
      <c r="AB218" s="3"/>
    </row>
    <row r="219" spans="25:28" ht="12">
      <c r="Y219" s="3"/>
      <c r="Z219" s="3"/>
      <c r="AA219" s="3"/>
      <c r="AB219" s="3"/>
    </row>
    <row r="220" spans="25:28" ht="12">
      <c r="Y220" s="3"/>
      <c r="Z220" s="3"/>
      <c r="AA220" s="3"/>
      <c r="AB220" s="3"/>
    </row>
    <row r="221" spans="25:28" ht="12">
      <c r="Y221" s="3"/>
      <c r="Z221" s="3"/>
      <c r="AA221" s="3"/>
      <c r="AB221" s="3"/>
    </row>
    <row r="222" spans="25:28" ht="12">
      <c r="Y222" s="3"/>
      <c r="Z222" s="3"/>
      <c r="AA222" s="3"/>
      <c r="AB222" s="3"/>
    </row>
    <row r="223" spans="25:28" ht="12">
      <c r="Y223" s="3"/>
      <c r="Z223" s="3"/>
      <c r="AA223" s="3"/>
      <c r="AB223" s="3"/>
    </row>
    <row r="224" spans="25:28" ht="12">
      <c r="Y224" s="3"/>
      <c r="Z224" s="3"/>
      <c r="AA224" s="3"/>
      <c r="AB224" s="3"/>
    </row>
    <row r="225" spans="25:28" ht="12">
      <c r="Y225" s="3"/>
      <c r="Z225" s="3"/>
      <c r="AA225" s="3"/>
      <c r="AB225" s="3"/>
    </row>
    <row r="226" spans="25:28" ht="12">
      <c r="Y226" s="3"/>
      <c r="Z226" s="3"/>
      <c r="AA226" s="3"/>
      <c r="AB226" s="3"/>
    </row>
    <row r="227" spans="25:28" ht="12">
      <c r="Y227" s="3"/>
      <c r="Z227" s="3"/>
      <c r="AA227" s="3"/>
      <c r="AB227" s="3"/>
    </row>
    <row r="228" spans="25:28" ht="12">
      <c r="Y228" s="3"/>
      <c r="Z228" s="3"/>
      <c r="AA228" s="3"/>
      <c r="AB228" s="3"/>
    </row>
    <row r="229" spans="25:28" ht="12">
      <c r="Y229" s="3"/>
      <c r="Z229" s="3"/>
      <c r="AA229" s="3"/>
      <c r="AB229" s="3"/>
    </row>
    <row r="230" spans="25:28" ht="12">
      <c r="Y230" s="3"/>
      <c r="Z230" s="3"/>
      <c r="AA230" s="3"/>
      <c r="AB230" s="3"/>
    </row>
    <row r="231" spans="25:28" ht="12">
      <c r="Y231" s="3"/>
      <c r="Z231" s="3"/>
      <c r="AA231" s="3"/>
      <c r="AB231" s="3"/>
    </row>
    <row r="232" spans="25:28" ht="12">
      <c r="Y232" s="3"/>
      <c r="Z232" s="3"/>
      <c r="AA232" s="3"/>
      <c r="AB232" s="3"/>
    </row>
    <row r="233" spans="25:28" ht="12">
      <c r="Y233" s="3"/>
      <c r="Z233" s="3"/>
      <c r="AA233" s="3"/>
      <c r="AB233" s="3"/>
    </row>
    <row r="234" spans="25:28" ht="12">
      <c r="Y234" s="3"/>
      <c r="Z234" s="3"/>
      <c r="AA234" s="3"/>
      <c r="AB234" s="3"/>
    </row>
    <row r="235" spans="25:28" ht="12">
      <c r="Y235" s="3"/>
      <c r="Z235" s="3"/>
      <c r="AA235" s="3"/>
      <c r="AB235" s="3"/>
    </row>
    <row r="236" spans="25:28" ht="12">
      <c r="Y236" s="3"/>
      <c r="Z236" s="3"/>
      <c r="AA236" s="3"/>
      <c r="AB236" s="3"/>
    </row>
    <row r="237" spans="25:28" ht="12">
      <c r="Y237" s="3"/>
      <c r="Z237" s="3"/>
      <c r="AA237" s="3"/>
      <c r="AB237" s="3"/>
    </row>
  </sheetData>
  <sheetProtection sheet="1" objects="1" scenarios="1"/>
  <autoFilter ref="E10:U160"/>
  <mergeCells count="13">
    <mergeCell ref="V9:W9"/>
    <mergeCell ref="B7:C8"/>
    <mergeCell ref="D3:V3"/>
    <mergeCell ref="Y10:AD10"/>
    <mergeCell ref="A9:A10"/>
    <mergeCell ref="B1:C1"/>
    <mergeCell ref="D9:D10"/>
    <mergeCell ref="C9:C10"/>
    <mergeCell ref="B9:B10"/>
    <mergeCell ref="B2:C2"/>
    <mergeCell ref="B5:C5"/>
    <mergeCell ref="B6:C6"/>
    <mergeCell ref="B4:C4"/>
  </mergeCells>
  <dataValidations count="5">
    <dataValidation type="list" allowBlank="1" showInputMessage="1" showErrorMessage="1" sqref="E11:U160">
      <formula1>"○,△"</formula1>
    </dataValidation>
    <dataValidation operator="greaterThanOrEqual" allowBlank="1" showInputMessage="1" showErrorMessage="1" sqref="D5"/>
    <dataValidation type="list" allowBlank="1" showInputMessage="1" showErrorMessage="1" sqref="V11:V160">
      <formula1>"日本史,世界史,地理,公民,　　　,物理,化学,生物,地学,　　　,機械,電気,建築,土木,工業化学,情報技術,　　　,"</formula1>
    </dataValidation>
    <dataValidation type="list" allowBlank="1" showInputMessage="1" showErrorMessage="1" sqref="W11:W160">
      <formula1>"休暇/休業/休職等,出向/派遣等,非常勤,　　　,"</formula1>
    </dataValidation>
    <dataValidation type="list" allowBlank="1" showInputMessage="1" showErrorMessage="1" sqref="D2">
      <formula1>$Y$47:$Y$152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74" r:id="rId1"/>
  <headerFooter alignWithMargins="0">
    <oddHeader>&amp;R&amp;A</oddHeader>
    <oddFooter>&amp;R&amp;P / &amp;N ページ</oddFooter>
  </headerFooter>
  <rowBreaks count="2" manualBreakCount="2">
    <brk id="75" min="1" max="28" man="1"/>
    <brk id="140" min="1" max="28" man="1"/>
  </rowBreaks>
  <colBreaks count="1" manualBreakCount="1">
    <brk id="23" max="1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3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3.50390625" style="1" customWidth="1"/>
    <col min="2" max="2" width="8.75390625" style="1" customWidth="1"/>
    <col min="3" max="3" width="14.50390625" style="1" customWidth="1"/>
    <col min="4" max="4" width="21.00390625" style="1" bestFit="1" customWidth="1"/>
    <col min="5" max="5" width="11.625" style="1" customWidth="1"/>
    <col min="6" max="6" width="23.875" style="1" customWidth="1"/>
    <col min="7" max="7" width="2.625" style="1" customWidth="1"/>
    <col min="8" max="16384" width="9.00390625" style="1" customWidth="1"/>
  </cols>
  <sheetData>
    <row r="1" spans="1:6" ht="12.75" thickBot="1">
      <c r="A1" s="147" t="s">
        <v>160</v>
      </c>
      <c r="B1" s="148"/>
      <c r="C1" s="62" t="str">
        <f>'A_所属部会一覧'!$D$1</f>
        <v>令和4年度</v>
      </c>
      <c r="D1" s="63" t="s">
        <v>199</v>
      </c>
      <c r="E1" s="65"/>
      <c r="F1" s="66"/>
    </row>
    <row r="2" spans="1:6" ht="12.75" thickBot="1">
      <c r="A2" s="73"/>
      <c r="B2" s="16"/>
      <c r="C2" s="10"/>
      <c r="D2" s="3"/>
      <c r="E2" s="3"/>
      <c r="F2" s="68"/>
    </row>
    <row r="3" spans="1:9" ht="13.5" customHeight="1" thickBot="1">
      <c r="A3" s="176" t="s">
        <v>191</v>
      </c>
      <c r="B3" s="177"/>
      <c r="C3" s="174">
        <f>'A_所属部会一覧'!$D$3</f>
      </c>
      <c r="D3" s="174"/>
      <c r="E3" s="174"/>
      <c r="F3" s="175"/>
      <c r="H3" s="104"/>
      <c r="I3" s="2" t="s">
        <v>158</v>
      </c>
    </row>
    <row r="4" spans="1:9" ht="12">
      <c r="A4" s="184" t="s">
        <v>156</v>
      </c>
      <c r="B4" s="168" t="s">
        <v>163</v>
      </c>
      <c r="C4" s="169"/>
      <c r="D4" s="180" t="s">
        <v>200</v>
      </c>
      <c r="E4" s="168" t="s">
        <v>161</v>
      </c>
      <c r="F4" s="169"/>
      <c r="H4" s="5"/>
      <c r="I4" s="6" t="s">
        <v>157</v>
      </c>
    </row>
    <row r="5" spans="1:6" ht="12.75" thickBot="1">
      <c r="A5" s="185"/>
      <c r="B5" s="182"/>
      <c r="C5" s="183"/>
      <c r="D5" s="181"/>
      <c r="E5" s="9" t="s">
        <v>0</v>
      </c>
      <c r="F5" s="17" t="s">
        <v>162</v>
      </c>
    </row>
    <row r="6" spans="1:8" ht="13.5" customHeight="1" thickTop="1">
      <c r="A6" s="74">
        <v>18</v>
      </c>
      <c r="B6" s="170" t="s">
        <v>15</v>
      </c>
      <c r="C6" s="171"/>
      <c r="D6" s="120"/>
      <c r="E6" s="121"/>
      <c r="F6" s="122" t="s">
        <v>458</v>
      </c>
      <c r="H6" s="2" t="s">
        <v>297</v>
      </c>
    </row>
    <row r="7" spans="1:6" ht="13.5" customHeight="1">
      <c r="A7" s="75">
        <v>19</v>
      </c>
      <c r="B7" s="172" t="s">
        <v>16</v>
      </c>
      <c r="C7" s="173"/>
      <c r="D7" s="120"/>
      <c r="E7" s="123"/>
      <c r="F7" s="111" t="s">
        <v>459</v>
      </c>
    </row>
    <row r="8" spans="1:8" ht="13.5" customHeight="1">
      <c r="A8" s="75">
        <v>15</v>
      </c>
      <c r="B8" s="172" t="s">
        <v>142</v>
      </c>
      <c r="C8" s="173"/>
      <c r="D8" s="120"/>
      <c r="E8" s="123"/>
      <c r="F8" s="111" t="s">
        <v>460</v>
      </c>
      <c r="H8" s="2" t="s">
        <v>181</v>
      </c>
    </row>
    <row r="9" spans="1:8" ht="13.5" customHeight="1">
      <c r="A9" s="75">
        <v>20</v>
      </c>
      <c r="B9" s="172" t="s">
        <v>17</v>
      </c>
      <c r="C9" s="173"/>
      <c r="D9" s="120"/>
      <c r="E9" s="123"/>
      <c r="F9" s="111" t="s">
        <v>461</v>
      </c>
      <c r="H9" s="2" t="s">
        <v>137</v>
      </c>
    </row>
    <row r="10" spans="1:8" ht="13.5" customHeight="1">
      <c r="A10" s="75">
        <v>17</v>
      </c>
      <c r="B10" s="172" t="s">
        <v>12</v>
      </c>
      <c r="C10" s="173"/>
      <c r="D10" s="120"/>
      <c r="E10" s="123"/>
      <c r="F10" s="111" t="s">
        <v>462</v>
      </c>
      <c r="H10" s="2"/>
    </row>
    <row r="11" spans="1:8" ht="13.5" customHeight="1">
      <c r="A11" s="75">
        <v>21</v>
      </c>
      <c r="B11" s="172" t="s">
        <v>18</v>
      </c>
      <c r="C11" s="173"/>
      <c r="D11" s="120"/>
      <c r="E11" s="123"/>
      <c r="F11" s="111" t="s">
        <v>463</v>
      </c>
      <c r="H11" s="2" t="s">
        <v>182</v>
      </c>
    </row>
    <row r="12" spans="1:8" ht="13.5" customHeight="1">
      <c r="A12" s="76">
        <v>22</v>
      </c>
      <c r="B12" s="178" t="s">
        <v>19</v>
      </c>
      <c r="C12" s="179"/>
      <c r="D12" s="142"/>
      <c r="E12" s="124"/>
      <c r="F12" s="116" t="s">
        <v>464</v>
      </c>
      <c r="H12" s="2" t="s">
        <v>138</v>
      </c>
    </row>
    <row r="13" ht="12">
      <c r="H13" s="2" t="s">
        <v>159</v>
      </c>
    </row>
  </sheetData>
  <sheetProtection sheet="1" objects="1" scenarios="1"/>
  <mergeCells count="14">
    <mergeCell ref="C3:F3"/>
    <mergeCell ref="A1:B1"/>
    <mergeCell ref="A3:B3"/>
    <mergeCell ref="B12:C12"/>
    <mergeCell ref="D4:D5"/>
    <mergeCell ref="B4:C5"/>
    <mergeCell ref="A4:A5"/>
    <mergeCell ref="B10:C10"/>
    <mergeCell ref="B11:C11"/>
    <mergeCell ref="B9:C9"/>
    <mergeCell ref="E4:F4"/>
    <mergeCell ref="B6:C6"/>
    <mergeCell ref="B7:C7"/>
    <mergeCell ref="B8:C8"/>
  </mergeCells>
  <dataValidations count="1">
    <dataValidation type="list" allowBlank="1" showInputMessage="1" showErrorMessage="1" sqref="D6:D12">
      <formula1>"○,×"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2" r:id="rId1"/>
  <headerFooter alignWithMargins="0">
    <oddHeader>&amp;R&amp;A</oddHeader>
    <oddFooter>&amp;R&amp;P / &amp;N ページ</oddFooter>
  </headerFooter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36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3.5" customHeight="1"/>
  <cols>
    <col min="1" max="1" width="3.50390625" style="1" customWidth="1"/>
    <col min="2" max="2" width="8.75390625" style="1" customWidth="1"/>
    <col min="3" max="3" width="17.25390625" style="1" customWidth="1"/>
    <col min="4" max="4" width="8.75390625" style="11" customWidth="1"/>
    <col min="5" max="5" width="35.50390625" style="1" bestFit="1" customWidth="1"/>
    <col min="6" max="6" width="13.25390625" style="1" customWidth="1"/>
    <col min="7" max="7" width="6.75390625" style="1" bestFit="1" customWidth="1"/>
    <col min="8" max="8" width="2.625" style="1" customWidth="1"/>
    <col min="9" max="16384" width="9.00390625" style="1" customWidth="1"/>
  </cols>
  <sheetData>
    <row r="1" spans="1:7" ht="13.5" customHeight="1">
      <c r="A1" s="61"/>
      <c r="B1" s="62" t="str">
        <f>'A_所属部会一覧'!$D$1</f>
        <v>令和4年度</v>
      </c>
      <c r="C1" s="63" t="s">
        <v>204</v>
      </c>
      <c r="D1" s="64"/>
      <c r="E1" s="65"/>
      <c r="F1" s="65"/>
      <c r="G1" s="66"/>
    </row>
    <row r="2" spans="1:7" ht="13.5" customHeight="1">
      <c r="A2" s="67"/>
      <c r="B2" s="3"/>
      <c r="C2" s="10"/>
      <c r="D2" s="7"/>
      <c r="E2" s="3"/>
      <c r="F2" s="3"/>
      <c r="G2" s="68"/>
    </row>
    <row r="3" spans="1:10" ht="13.5" customHeight="1">
      <c r="A3" s="67">
        <v>1</v>
      </c>
      <c r="B3" s="3" t="s">
        <v>190</v>
      </c>
      <c r="C3" s="186">
        <f>'B_学校単位加入部会'!$C$3</f>
      </c>
      <c r="D3" s="186"/>
      <c r="E3" s="186"/>
      <c r="F3" s="3"/>
      <c r="G3" s="69"/>
      <c r="I3" s="5"/>
      <c r="J3" s="6" t="s">
        <v>157</v>
      </c>
    </row>
    <row r="4" spans="1:9" ht="13.5" customHeight="1" hidden="1">
      <c r="A4" s="70"/>
      <c r="B4" s="29" t="s">
        <v>201</v>
      </c>
      <c r="C4" s="36">
        <f>'A_所属部会一覧'!D4</f>
      </c>
      <c r="D4" s="8"/>
      <c r="E4" s="3"/>
      <c r="F4" s="3"/>
      <c r="G4" s="69"/>
      <c r="I4" s="2"/>
    </row>
    <row r="5" spans="1:9" ht="13.5" customHeight="1">
      <c r="A5" s="70"/>
      <c r="B5" s="29"/>
      <c r="C5" s="29"/>
      <c r="D5" s="8"/>
      <c r="E5" s="3"/>
      <c r="F5" s="3"/>
      <c r="G5" s="69"/>
      <c r="I5" s="2"/>
    </row>
    <row r="6" spans="1:7" ht="13.5" customHeight="1">
      <c r="A6" s="67">
        <v>2</v>
      </c>
      <c r="B6" s="3" t="s">
        <v>183</v>
      </c>
      <c r="C6" s="3" t="s">
        <v>149</v>
      </c>
      <c r="D6" s="37">
        <f>'A_所属部会一覧'!$V$7</f>
        <v>0</v>
      </c>
      <c r="E6" s="3" t="s">
        <v>205</v>
      </c>
      <c r="F6" s="30">
        <f>2300*D6</f>
        <v>0</v>
      </c>
      <c r="G6" s="69" t="s">
        <v>125</v>
      </c>
    </row>
    <row r="7" spans="1:9" ht="13.5" customHeight="1">
      <c r="A7" s="67"/>
      <c r="B7" s="3"/>
      <c r="C7" s="3"/>
      <c r="D7" s="7"/>
      <c r="E7" s="3"/>
      <c r="F7" s="3"/>
      <c r="G7" s="69"/>
      <c r="I7" s="1" t="s">
        <v>476</v>
      </c>
    </row>
    <row r="8" spans="1:9" ht="13.5" customHeight="1">
      <c r="A8" s="67">
        <v>3</v>
      </c>
      <c r="B8" s="3" t="s">
        <v>184</v>
      </c>
      <c r="C8" s="3" t="s">
        <v>15</v>
      </c>
      <c r="D8" s="34">
        <f>IF('B_学校単位加入部会'!$D$6="","",'B_学校単位加入部会'!$D$6)</f>
      </c>
      <c r="E8" s="3" t="s">
        <v>128</v>
      </c>
      <c r="F8" s="31">
        <f>IF(D8="○",IF(C4="全日制",6800,1500),0)</f>
        <v>0</v>
      </c>
      <c r="G8" s="69" t="s">
        <v>20</v>
      </c>
      <c r="I8" s="1" t="s">
        <v>477</v>
      </c>
    </row>
    <row r="9" spans="1:7" ht="13.5" customHeight="1">
      <c r="A9" s="67"/>
      <c r="B9" s="3"/>
      <c r="C9" s="3" t="s">
        <v>16</v>
      </c>
      <c r="D9" s="35">
        <f>IF('B_学校単位加入部会'!$D$7="","",'B_学校単位加入部会'!$D$7)</f>
      </c>
      <c r="E9" s="3" t="s">
        <v>129</v>
      </c>
      <c r="F9" s="32">
        <f>IF(D9="○",IF(C4="全日制",3800,1500),0)</f>
        <v>0</v>
      </c>
      <c r="G9" s="69" t="s">
        <v>20</v>
      </c>
    </row>
    <row r="10" spans="1:7" ht="13.5" customHeight="1">
      <c r="A10" s="67"/>
      <c r="B10" s="3"/>
      <c r="C10" s="3" t="s">
        <v>142</v>
      </c>
      <c r="D10" s="35">
        <f>IF('B_学校単位加入部会'!$D$8="","",'B_学校単位加入部会'!$D$8)</f>
      </c>
      <c r="E10" s="3" t="s">
        <v>129</v>
      </c>
      <c r="F10" s="32">
        <f>IF(D10="○",IF(C4="全日制",3800,1500),0)</f>
        <v>0</v>
      </c>
      <c r="G10" s="69" t="s">
        <v>20</v>
      </c>
    </row>
    <row r="11" spans="1:7" ht="13.5" customHeight="1">
      <c r="A11" s="67"/>
      <c r="B11" s="3"/>
      <c r="C11" s="3" t="s">
        <v>17</v>
      </c>
      <c r="D11" s="35">
        <f>IF('B_学校単位加入部会'!$D$9="","",'B_学校単位加入部会'!$D$9)</f>
      </c>
      <c r="E11" s="3" t="s">
        <v>129</v>
      </c>
      <c r="F11" s="32">
        <f>IF(D11="○",IF(C4="全日制",3800,1500),0)</f>
        <v>0</v>
      </c>
      <c r="G11" s="69" t="s">
        <v>20</v>
      </c>
    </row>
    <row r="12" spans="1:7" ht="13.5" customHeight="1">
      <c r="A12" s="67"/>
      <c r="B12" s="3"/>
      <c r="C12" s="3" t="s">
        <v>12</v>
      </c>
      <c r="D12" s="35">
        <f>IF('B_学校単位加入部会'!$D$10="","",'B_学校単位加入部会'!$D$10)</f>
      </c>
      <c r="E12" s="3" t="s">
        <v>130</v>
      </c>
      <c r="F12" s="32">
        <f>IF(D12="○",IF(C4="全日制",4300,1500),0)</f>
        <v>0</v>
      </c>
      <c r="G12" s="69" t="s">
        <v>20</v>
      </c>
    </row>
    <row r="13" spans="1:7" ht="13.5" customHeight="1">
      <c r="A13" s="67"/>
      <c r="B13" s="3"/>
      <c r="C13" s="3" t="s">
        <v>18</v>
      </c>
      <c r="D13" s="35">
        <f>IF('B_学校単位加入部会'!$D$11="","",'B_学校単位加入部会'!$D$11)</f>
      </c>
      <c r="E13" s="3" t="s">
        <v>130</v>
      </c>
      <c r="F13" s="32">
        <f>IF(D13="○",IF(C4="全日制",4300,1500),0)</f>
        <v>0</v>
      </c>
      <c r="G13" s="69" t="s">
        <v>20</v>
      </c>
    </row>
    <row r="14" spans="1:7" ht="13.5" customHeight="1">
      <c r="A14" s="67"/>
      <c r="B14" s="3"/>
      <c r="C14" s="3" t="s">
        <v>19</v>
      </c>
      <c r="D14" s="35">
        <f>IF('B_学校単位加入部会'!$D$12="","",'B_学校単位加入部会'!$D$12)</f>
      </c>
      <c r="E14" s="3" t="s">
        <v>130</v>
      </c>
      <c r="F14" s="33">
        <f>IF(D14="○",IF(C4="全日制",4300,1500),0)</f>
        <v>0</v>
      </c>
      <c r="G14" s="69" t="s">
        <v>20</v>
      </c>
    </row>
    <row r="15" spans="1:7" ht="13.5" customHeight="1">
      <c r="A15" s="67"/>
      <c r="B15" s="3"/>
      <c r="C15" s="3"/>
      <c r="D15" s="7"/>
      <c r="E15" s="13" t="s">
        <v>124</v>
      </c>
      <c r="F15" s="30">
        <f>SUM(F8:F14)</f>
        <v>0</v>
      </c>
      <c r="G15" s="69" t="s">
        <v>126</v>
      </c>
    </row>
    <row r="16" spans="1:7" ht="13.5" customHeight="1">
      <c r="A16" s="67"/>
      <c r="B16" s="3"/>
      <c r="C16" s="3"/>
      <c r="D16" s="7"/>
      <c r="E16" s="3"/>
      <c r="F16" s="3"/>
      <c r="G16" s="69"/>
    </row>
    <row r="17" spans="1:7" ht="13.5" customHeight="1">
      <c r="A17" s="67">
        <v>4</v>
      </c>
      <c r="B17" s="3" t="s">
        <v>185</v>
      </c>
      <c r="C17" s="3"/>
      <c r="D17" s="20">
        <f>'A_所属部会一覧'!$D$6</f>
      </c>
      <c r="E17" s="3"/>
      <c r="F17" s="30">
        <f>IF(D17="A",10000,IF(D17="B",7000,IF(D17="C",4000,0)))</f>
        <v>0</v>
      </c>
      <c r="G17" s="69" t="s">
        <v>127</v>
      </c>
    </row>
    <row r="18" spans="1:7" ht="13.5" customHeight="1">
      <c r="A18" s="67"/>
      <c r="B18" s="3"/>
      <c r="C18" s="3"/>
      <c r="D18" s="3" t="s">
        <v>123</v>
      </c>
      <c r="E18" s="3" t="s">
        <v>186</v>
      </c>
      <c r="F18" s="3"/>
      <c r="G18" s="69"/>
    </row>
    <row r="19" spans="1:7" ht="13.5" customHeight="1">
      <c r="A19" s="67"/>
      <c r="B19" s="3"/>
      <c r="C19" s="3"/>
      <c r="D19" s="7"/>
      <c r="E19" s="3" t="s">
        <v>187</v>
      </c>
      <c r="F19" s="3"/>
      <c r="G19" s="69"/>
    </row>
    <row r="20" spans="1:7" ht="13.5" customHeight="1">
      <c r="A20" s="67"/>
      <c r="B20" s="3"/>
      <c r="C20" s="3"/>
      <c r="D20" s="7"/>
      <c r="E20" s="3" t="s">
        <v>188</v>
      </c>
      <c r="F20" s="3"/>
      <c r="G20" s="69"/>
    </row>
    <row r="21" spans="1:7" ht="13.5" customHeight="1">
      <c r="A21" s="67"/>
      <c r="B21" s="3"/>
      <c r="C21" s="3"/>
      <c r="D21" s="7"/>
      <c r="E21" s="3" t="s">
        <v>155</v>
      </c>
      <c r="F21" s="3"/>
      <c r="G21" s="69"/>
    </row>
    <row r="22" spans="1:7" ht="13.5" customHeight="1" thickBot="1">
      <c r="A22" s="67"/>
      <c r="B22" s="3"/>
      <c r="C22" s="3"/>
      <c r="D22" s="7"/>
      <c r="E22" s="3"/>
      <c r="F22" s="3"/>
      <c r="G22" s="69"/>
    </row>
    <row r="23" spans="1:7" ht="13.5" customHeight="1" thickBot="1">
      <c r="A23" s="99">
        <v>5</v>
      </c>
      <c r="B23" s="15" t="s">
        <v>478</v>
      </c>
      <c r="C23" s="15"/>
      <c r="D23" s="15"/>
      <c r="E23" s="3"/>
      <c r="F23" s="12">
        <f>SUM(F6,F15,F17)</f>
        <v>0</v>
      </c>
      <c r="G23" s="69" t="s">
        <v>20</v>
      </c>
    </row>
    <row r="24" spans="1:7" ht="13.5" customHeight="1">
      <c r="A24" s="67"/>
      <c r="B24" s="29"/>
      <c r="C24" s="15"/>
      <c r="D24" s="15"/>
      <c r="E24" s="3"/>
      <c r="F24" s="3"/>
      <c r="G24" s="69"/>
    </row>
    <row r="25" spans="1:7" ht="13.5" customHeight="1">
      <c r="A25" s="67"/>
      <c r="B25" s="29"/>
      <c r="C25" s="15"/>
      <c r="D25" s="15"/>
      <c r="E25" s="3"/>
      <c r="F25" s="3"/>
      <c r="G25" s="69"/>
    </row>
    <row r="26" spans="1:7" ht="13.5" customHeight="1">
      <c r="A26" s="71"/>
      <c r="B26" s="38"/>
      <c r="C26" s="38"/>
      <c r="D26" s="39"/>
      <c r="E26" s="38"/>
      <c r="F26" s="38"/>
      <c r="G26" s="72"/>
    </row>
    <row r="27" spans="1:7" ht="13.5" customHeight="1">
      <c r="A27" s="67"/>
      <c r="B27" s="3"/>
      <c r="C27" s="3"/>
      <c r="D27" s="7"/>
      <c r="E27" s="3"/>
      <c r="F27" s="3"/>
      <c r="G27" s="69"/>
    </row>
    <row r="28" spans="1:7" ht="13.5" customHeight="1">
      <c r="A28" s="67"/>
      <c r="B28" s="4" t="s">
        <v>472</v>
      </c>
      <c r="C28" s="3"/>
      <c r="D28" s="7"/>
      <c r="E28" s="3"/>
      <c r="F28" s="3"/>
      <c r="G28" s="69"/>
    </row>
    <row r="29" spans="1:7" ht="13.5" customHeight="1">
      <c r="A29" s="67"/>
      <c r="B29" s="4" t="s">
        <v>416</v>
      </c>
      <c r="C29" s="3"/>
      <c r="D29" s="7"/>
      <c r="E29" s="3"/>
      <c r="F29" s="3"/>
      <c r="G29" s="69"/>
    </row>
    <row r="30" spans="1:7" ht="13.5" customHeight="1">
      <c r="A30" s="67"/>
      <c r="B30" s="4"/>
      <c r="C30" s="3"/>
      <c r="D30" s="7"/>
      <c r="E30" s="3"/>
      <c r="F30" s="3"/>
      <c r="G30" s="69"/>
    </row>
    <row r="31" spans="1:7" ht="13.5" customHeight="1">
      <c r="A31" s="67"/>
      <c r="B31" s="3"/>
      <c r="C31" s="59" t="s">
        <v>189</v>
      </c>
      <c r="D31" s="7"/>
      <c r="E31" s="3"/>
      <c r="F31" s="3"/>
      <c r="G31" s="69"/>
    </row>
    <row r="32" spans="1:7" ht="13.5" customHeight="1">
      <c r="A32" s="67"/>
      <c r="B32" s="3"/>
      <c r="C32" s="59" t="s">
        <v>473</v>
      </c>
      <c r="D32" s="7"/>
      <c r="E32" s="3"/>
      <c r="F32" s="3"/>
      <c r="G32" s="69"/>
    </row>
    <row r="33" spans="1:7" ht="13.5" customHeight="1">
      <c r="A33" s="67"/>
      <c r="B33" s="3"/>
      <c r="C33" s="59"/>
      <c r="D33" s="7"/>
      <c r="E33" s="3"/>
      <c r="F33" s="3"/>
      <c r="G33" s="69"/>
    </row>
    <row r="34" spans="1:7" ht="13.5" customHeight="1">
      <c r="A34" s="67"/>
      <c r="B34" s="4" t="s">
        <v>428</v>
      </c>
      <c r="C34" s="3"/>
      <c r="D34" s="7"/>
      <c r="E34" s="3"/>
      <c r="F34" s="3"/>
      <c r="G34" s="69"/>
    </row>
    <row r="35" spans="1:7" ht="13.5" customHeight="1">
      <c r="A35" s="67"/>
      <c r="B35" s="3"/>
      <c r="C35" s="10" t="s">
        <v>426</v>
      </c>
      <c r="D35" s="7"/>
      <c r="E35" s="3"/>
      <c r="F35" s="3"/>
      <c r="G35" s="69"/>
    </row>
    <row r="36" spans="1:7" ht="13.5" customHeight="1">
      <c r="A36" s="71"/>
      <c r="B36" s="38"/>
      <c r="C36" s="38"/>
      <c r="D36" s="39"/>
      <c r="E36" s="38"/>
      <c r="F36" s="38"/>
      <c r="G36" s="72"/>
    </row>
  </sheetData>
  <sheetProtection/>
  <mergeCells count="1">
    <mergeCell ref="C3:E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9" r:id="rId2"/>
  <headerFooter alignWithMargins="0">
    <oddHeader>&amp;R&amp;A</oddHeader>
    <oddFooter>&amp;R&amp;P / &amp;N ページ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2022-04-10T04:23:52Z</cp:lastPrinted>
  <dcterms:created xsi:type="dcterms:W3CDTF">2015-04-07T18:12:46Z</dcterms:created>
  <dcterms:modified xsi:type="dcterms:W3CDTF">2022-04-10T04:31:42Z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